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Z:\Records\Operations\Investigations\Commission\Active Cases\Reviews\Wire Mesh\FR notices\Institution notice\"/>
    </mc:Choice>
  </mc:AlternateContent>
  <xr:revisionPtr revIDLastSave="0" documentId="8_{396AD6D7-46EF-4A59-99F5-F6ABA8D2BF47}"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MX#10,11" sheetId="3" r:id="rId7"/>
  </sheets>
  <definedNames>
    <definedName name="AUVMultiple">Var!$C$9</definedName>
    <definedName name="AUVsIn">Var!$C$8</definedName>
    <definedName name="CountryList">Var!$B$132:$B$378</definedName>
    <definedName name="CountryName" localSheetId="6">'MX#10,11'!$C$10</definedName>
    <definedName name="CountryTable">Var!$B$132:$C$378</definedName>
    <definedName name="InvestigationNumber">Var!$C$4</definedName>
    <definedName name="InvestigationPhase">Var!$C$5</definedName>
    <definedName name="InvestigationTitle">Var!$C$3</definedName>
    <definedName name="IsoCountryCode" localSheetId="6">'MX#10,11'!$C$11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1">Instruction!$A$2:$A$71</definedName>
    <definedName name="_xlnm.Print_Area" localSheetId="6">'MX#10,11'!$A$2:$N$123</definedName>
    <definedName name="_xlnm.Print_Area" localSheetId="5">'US#9'!$A$2:$N$112</definedName>
    <definedName name="_xlnm.Print_Titles" localSheetId="2">'#1,2,3'!$2:$9</definedName>
    <definedName name="_xlnm.Print_Titles" localSheetId="3">'#5,6'!$2:$16</definedName>
    <definedName name="_xlnm.Print_Titles" localSheetId="4">'#7,8,13'!$2:$9</definedName>
    <definedName name="_xlnm.Print_Titles" localSheetId="6">'MX#10,11'!$2:$6</definedName>
    <definedName name="_xlnm.Print_Titles" localSheetId="5">'US#9'!$2:$6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6" i="1" l="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F101" i="1" l="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F95" i="1" l="1"/>
  <c r="F96" i="1" s="1"/>
  <c r="F106" i="1"/>
  <c r="F99" i="3"/>
  <c r="F100" i="3" s="1"/>
  <c r="F114" i="3"/>
  <c r="F94" i="3"/>
  <c r="C24" i="3"/>
  <c r="C22" i="3"/>
  <c r="C20" i="3"/>
  <c r="C18" i="3"/>
  <c r="C16" i="3"/>
  <c r="C23" i="3"/>
  <c r="C21" i="3"/>
  <c r="C19" i="3"/>
  <c r="C17" i="3"/>
  <c r="C15" i="3"/>
  <c r="E31" i="3" s="1"/>
  <c r="N56" i="3" l="1"/>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<sst xmlns="http://schemas.openxmlformats.org/spreadsheetml/2006/main" count="3154" uniqueCount="962">
  <si>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</si>
  <si>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</si>
  <si>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</si>
  <si>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</si>
  <si>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</si>
  <si>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</si>
  <si>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</si>
  <si>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</si>
  <si>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</si>
  <si>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</si>
  <si>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</si>
  <si>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</si>
  <si>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</si>
  <si>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</si>
  <si>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</si>
  <si>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</si>
  <si>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</si>
  <si>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</si>
  <si>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</si>
  <si>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</si>
  <si>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</si>
  <si>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</si>
  <si>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</si>
  <si>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</si>
  <si>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</si>
  <si>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</si>
  <si>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</si>
  <si>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</si>
  <si>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</si>
  <si>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</si>
  <si>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</si>
  <si>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</si>
  <si>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</si>
  <si>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</si>
  <si>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</si>
  <si>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</si>
  <si>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</si>
  <si>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</si>
  <si>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</si>
  <si>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</si>
  <si>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</si>
  <si>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</si>
  <si>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</si>
  <si>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</si>
  <si>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</si>
  <si>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</si>
  <si>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</si>
  <si>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</si>
  <si>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</si>
  <si>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</si>
  <si>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</si>
  <si>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</si>
  <si>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</si>
  <si>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</si>
  <si>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</si>
  <si>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</si>
  <si>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</si>
  <si>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</si>
  <si>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</si>
  <si>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</si>
  <si>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</si>
  <si>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</si>
  <si>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</si>
  <si>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</si>
  <si>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</si>
  <si>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</si>
  <si>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</si>
  <si>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</si>
  <si>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</si>
  <si>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</si>
  <si>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</si>
  <si>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</si>
  <si>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</si>
  <si>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</si>
  <si>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</si>
  <si>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</si>
  <si>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</si>
  <si>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</si>
  <si>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</si>
  <si>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</si>
  <si>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</si>
  <si>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</si>
  <si>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</si>
  <si>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</si>
  <si>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</si>
  <si>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</si>
  <si>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</si>
  <si>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</si>
  <si>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</si>
  <si>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</si>
  <si>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</si>
  <si>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</si>
  <si>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</si>
  <si>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</si>
  <si>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</si>
  <si>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</si>
  <si>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</si>
  <si>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</si>
  <si>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</si>
  <si>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</si>
  <si>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</si>
  <si>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</si>
  <si>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</si>
  <si>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</si>
  <si>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</si>
  <si>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</si>
  <si>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</si>
  <si>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</si>
  <si>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</si>
  <si>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</si>
  <si>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</si>
  <si>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</si>
  <si>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</si>
  <si>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</si>
  <si>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</si>
  <si>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</si>
  <si>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</si>
  <si>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</si>
  <si>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</si>
  <si>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</si>
  <si>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</si>
  <si>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</si>
  <si>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</si>
  <si>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</si>
  <si>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</si>
  <si>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</si>
  <si>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</si>
  <si>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</si>
  <si>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</si>
  <si>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</si>
  <si>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</si>
  <si>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</si>
  <si>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</si>
  <si>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</si>
  <si>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</si>
  <si>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</si>
  <si>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</si>
  <si>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</si>
  <si>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</si>
  <si>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</si>
  <si>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</si>
  <si>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</si>
  <si>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</si>
  <si>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</si>
  <si>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</si>
  <si>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</si>
  <si>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</si>
  <si>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</si>
  <si>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</si>
  <si>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</si>
  <si>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</si>
  <si>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</si>
  <si>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</si>
  <si>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</si>
  <si>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</si>
  <si>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</si>
  <si>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</si>
  <si>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</si>
  <si>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</si>
  <si>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</si>
  <si>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</si>
  <si>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</si>
  <si>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</si>
  <si>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</si>
  <si>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</si>
  <si>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</si>
  <si>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</si>
  <si>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</si>
  <si>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</si>
  <si>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</si>
  <si>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</si>
  <si>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</si>
  <si>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</si>
  <si>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</si>
  <si>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</si>
  <si>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</si>
  <si>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</si>
  <si>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</si>
  <si>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</si>
  <si>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</si>
  <si>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</si>
  <si>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</si>
  <si>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</si>
  <si>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</si>
  <si>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</si>
  <si>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</si>
  <si>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</si>
  <si>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</si>
  <si>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</si>
  <si>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</si>
  <si>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</si>
  <si>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</si>
  <si>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</si>
  <si>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</si>
  <si>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</si>
  <si>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</si>
  <si>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</si>
  <si>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</si>
  <si>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</si>
  <si>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</si>
  <si>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</si>
  <si>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</si>
  <si>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</si>
  <si>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</si>
  <si>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</si>
  <si>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</si>
  <si>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</si>
  <si>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</si>
  <si>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</si>
  <si>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</si>
  <si>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</si>
  <si>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</si>
  <si>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</si>
  <si>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</si>
  <si>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</si>
  <si>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</si>
  <si>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</si>
  <si>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</si>
  <si>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</si>
  <si>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</si>
  <si>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</si>
  <si>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</si>
  <si>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</si>
  <si>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</si>
  <si>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</si>
  <si>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</si>
  <si>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</si>
  <si>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</si>
  <si>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</si>
  <si>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</si>
  <si>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</si>
  <si>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</si>
  <si>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</si>
  <si>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</si>
  <si>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</si>
  <si>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</si>
  <si>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</si>
  <si>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</si>
  <si>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</si>
  <si>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</si>
  <si>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</si>
  <si>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</si>
  <si>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</si>
  <si>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</si>
  <si>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</si>
  <si>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</si>
  <si>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</si>
  <si>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</si>
  <si>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</si>
  <si>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</si>
  <si>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</si>
  <si>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</si>
  <si>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</si>
  <si>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</si>
  <si>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</si>
  <si>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</si>
  <si>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</si>
  <si>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</si>
  <si>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</si>
  <si>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</si>
  <si>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</si>
  <si>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</si>
  <si>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</si>
  <si>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</si>
  <si>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</si>
  <si>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</si>
  <si>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</si>
  <si>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</si>
  <si>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</si>
  <si>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</si>
  <si>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</si>
  <si>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</si>
  <si>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</si>
  <si>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</si>
  <si>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</si>
  <si>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</si>
  <si>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</si>
  <si>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</si>
  <si>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</si>
  <si>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</si>
  <si>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</si>
  <si>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</si>
  <si>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</si>
  <si>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</si>
  <si>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</si>
  <si>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</si>
  <si>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</si>
  <si>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</si>
  <si>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</si>
  <si>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</si>
  <si>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</si>
  <si>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</si>
  <si>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</si>
  <si>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</si>
  <si>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</si>
  <si>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</si>
  <si>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</si>
  <si>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</si>
  <si>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</si>
  <si>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</si>
  <si>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</si>
  <si>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</si>
  <si>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</si>
  <si>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</si>
  <si>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</si>
  <si>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</si>
  <si>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</si>
  <si>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</si>
  <si>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</si>
  <si>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</si>
  <si>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</si>
  <si>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</si>
  <si>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</si>
  <si>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</si>
  <si>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</si>
  <si>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</si>
  <si>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</si>
  <si>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</si>
  <si>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</si>
  <si>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</si>
  <si>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</si>
  <si>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</si>
  <si>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</si>
  <si>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</si>
  <si>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</si>
  <si>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</si>
  <si>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</si>
  <si>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</si>
  <si>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</si>
  <si>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</si>
  <si>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</si>
  <si>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</si>
  <si>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</si>
  <si>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</si>
  <si>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</si>
  <si>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</si>
  <si>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</si>
  <si>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</si>
  <si>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</si>
  <si>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</si>
  <si>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</si>
  <si>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</si>
  <si>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</si>
  <si>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</si>
  <si>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</si>
  <si>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</si>
  <si>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</si>
  <si>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</si>
  <si>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</si>
  <si>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</si>
  <si>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</si>
  <si>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</si>
  <si>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</si>
  <si>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</si>
  <si>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</si>
  <si>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</si>
  <si>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</si>
  <si>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</si>
  <si>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</si>
  <si>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</si>
  <si>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</si>
  <si>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</si>
  <si>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</si>
  <si>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</si>
  <si>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</si>
  <si>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</si>
  <si>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</si>
  <si>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</si>
  <si>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</si>
  <si>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</si>
  <si>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</si>
  <si>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</si>
  <si>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</si>
  <si>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</si>
  <si>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</si>
  <si>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</si>
  <si>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</si>
  <si>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</si>
  <si>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</si>
  <si>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</si>
  <si>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</si>
  <si>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</si>
  <si>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</si>
  <si>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</si>
  <si>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</si>
  <si>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</si>
  <si>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</si>
  <si>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</si>
  <si>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</si>
  <si>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</si>
  <si>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</si>
  <si>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</si>
  <si>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</si>
  <si>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</si>
  <si>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</si>
  <si>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</si>
  <si>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</si>
  <si>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</si>
  <si>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</si>
  <si>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</si>
  <si>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</si>
  <si>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</si>
  <si>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</si>
  <si>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</si>
  <si>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</si>
  <si>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</si>
  <si>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</si>
  <si>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</si>
  <si>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</si>
  <si>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</si>
  <si>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</si>
  <si>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</si>
  <si>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</si>
  <si>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</si>
  <si>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</si>
  <si>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</si>
  <si>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</si>
  <si>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</si>
  <si>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</si>
  <si>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</si>
  <si>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</si>
  <si>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</si>
  <si>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</si>
  <si>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</si>
  <si>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</si>
  <si>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</si>
  <si>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</si>
  <si>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</si>
  <si>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</si>
  <si>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</si>
  <si>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</si>
  <si>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</si>
  <si>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</si>
  <si>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</si>
  <si>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</si>
  <si>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</si>
  <si>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</si>
  <si>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</si>
  <si>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</si>
  <si>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</si>
  <si>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</si>
  <si>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</si>
  <si>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</si>
  <si>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</si>
  <si>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</si>
  <si>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</si>
  <si>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</si>
  <si>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</si>
  <si>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</si>
  <si>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</si>
  <si>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</si>
  <si>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</si>
  <si>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</si>
  <si>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</si>
  <si>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</si>
  <si>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</si>
  <si>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</si>
  <si>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</si>
  <si>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</si>
  <si>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</si>
  <si>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</si>
  <si>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</si>
  <si>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</si>
  <si>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</si>
  <si>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</si>
  <si>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</si>
  <si>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</si>
  <si>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</si>
  <si>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</si>
  <si>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</si>
  <si>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</si>
  <si>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</si>
  <si>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</si>
  <si>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</si>
  <si>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</si>
  <si>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</si>
  <si>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</si>
  <si>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</si>
  <si>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</si>
  <si>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</si>
  <si>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</si>
  <si>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</si>
  <si>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</si>
  <si>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</si>
  <si>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</si>
  <si>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</si>
  <si>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</si>
  <si>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</si>
  <si>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</si>
  <si>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</si>
  <si>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</si>
  <si>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</si>
  <si>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</si>
  <si>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</si>
  <si>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</si>
  <si>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</si>
  <si>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</si>
  <si>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</si>
  <si>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</si>
  <si>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</si>
  <si>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</si>
  <si>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</si>
  <si>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</si>
  <si>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</si>
  <si>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</si>
  <si>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</si>
  <si>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</si>
  <si>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</si>
  <si>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</si>
  <si>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</si>
  <si>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</si>
  <si>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</si>
  <si>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</si>
  <si>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</si>
  <si>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</si>
  <si>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</si>
  <si>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</si>
  <si>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</si>
  <si>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</si>
  <si>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</si>
  <si>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</si>
  <si>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</si>
  <si>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</si>
  <si>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</si>
  <si>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</si>
  <si>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</si>
  <si>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</si>
  <si>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</si>
  <si>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</si>
  <si>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</si>
  <si>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</si>
  <si>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</si>
  <si>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</si>
  <si>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</si>
  <si>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</si>
  <si>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</si>
  <si>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</si>
  <si>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</si>
  <si>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</si>
  <si>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</si>
  <si>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</si>
  <si>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</si>
  <si>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</si>
  <si>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</si>
  <si>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</si>
  <si>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</si>
  <si>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</si>
  <si>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</si>
  <si>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</si>
  <si>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</si>
  <si>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</si>
  <si>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</si>
  <si>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</si>
  <si>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</si>
  <si>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</si>
  <si>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</si>
  <si>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</si>
  <si>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</si>
  <si>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</si>
  <si>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</si>
  <si>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</si>
  <si>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</si>
  <si>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</si>
  <si>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</si>
  <si>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</si>
  <si>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</si>
  <si>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</si>
  <si>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</si>
  <si>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</si>
  <si>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</si>
  <si>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</si>
  <si>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</si>
  <si>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</si>
  <si>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</si>
  <si>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</si>
  <si>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</si>
  <si>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</si>
  <si>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</si>
  <si>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</si>
  <si>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</si>
  <si>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</si>
  <si>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</si>
  <si>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</si>
  <si>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</si>
  <si>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</si>
  <si>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</si>
  <si>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</si>
  <si>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</si>
  <si>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</si>
  <si>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</si>
  <si>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</si>
  <si>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</si>
  <si>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</si>
  <si>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</si>
  <si>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</si>
  <si>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</si>
  <si>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</si>
  <si>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</si>
  <si>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</si>
  <si>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</si>
  <si>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</si>
  <si>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</si>
  <si>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</si>
  <si>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</si>
  <si>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</si>
  <si>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</si>
  <si>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</si>
  <si>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</si>
  <si>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</si>
  <si>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</si>
  <si>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</si>
  <si>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</si>
  <si>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</si>
  <si>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</si>
  <si>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</si>
  <si>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</si>
  <si>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</si>
  <si>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</si>
  <si>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</si>
  <si>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</si>
  <si>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</si>
  <si>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</si>
  <si>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</si>
  <si>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</si>
  <si>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</si>
  <si>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</si>
  <si>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</si>
  <si>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</si>
  <si>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</si>
  <si>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</si>
  <si>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</si>
  <si>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</si>
  <si>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</si>
  <si>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</si>
  <si>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</si>
  <si>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</si>
  <si>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</si>
  <si>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</si>
  <si>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</si>
  <si>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</si>
  <si>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</si>
  <si>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</si>
  <si>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</si>
  <si>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</si>
  <si>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</si>
  <si>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</si>
  <si>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</si>
  <si>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</si>
  <si>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</si>
  <si>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</si>
  <si>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</si>
  <si>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</si>
  <si>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</si>
  <si>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</si>
  <si>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</si>
  <si>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</si>
  <si>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</si>
  <si>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</si>
  <si>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</si>
  <si>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</si>
  <si>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</si>
  <si>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</si>
  <si>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</si>
  <si>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</si>
  <si>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</si>
  <si>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</si>
  <si>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</si>
  <si>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</si>
  <si>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</si>
  <si>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</si>
  <si>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</si>
  <si>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</si>
  <si>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</si>
  <si>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</si>
  <si>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</si>
  <si>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</si>
  <si>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</si>
  <si>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</si>
  <si>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</si>
  <si>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</si>
  <si>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</si>
  <si>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</si>
  <si>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</si>
  <si>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</si>
  <si>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</si>
  <si>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</si>
  <si>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</si>
  <si>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</si>
  <si>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</si>
  <si>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</si>
  <si>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</si>
  <si>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</si>
  <si>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</si>
  <si>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</si>
  <si>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</si>
  <si>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</si>
  <si>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</si>
  <si>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</si>
  <si>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</si>
  <si>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</si>
  <si>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</si>
  <si>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</si>
  <si>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</si>
  <si>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</si>
  <si>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</si>
  <si>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</si>
  <si>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</si>
  <si>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</si>
  <si>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</si>
  <si>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</si>
  <si>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</si>
  <si>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</si>
  <si>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</si>
  <si>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</si>
  <si>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</si>
  <si>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</si>
  <si>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</si>
  <si>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</si>
  <si>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</si>
  <si>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</si>
  <si>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</si>
  <si>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</si>
  <si>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</si>
  <si>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</si>
  <si>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</si>
  <si>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</si>
  <si>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</si>
  <si>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</si>
  <si>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</si>
  <si>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</si>
  <si>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</si>
  <si>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</si>
  <si>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</si>
  <si>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</si>
  <si>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</si>
  <si>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</si>
  <si>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</si>
  <si>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</si>
  <si>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</si>
  <si>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</si>
  <si>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</si>
  <si>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</si>
  <si>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</si>
  <si>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</si>
  <si>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</si>
  <si>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</si>
  <si>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</si>
  <si>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</si>
  <si>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</si>
  <si>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</si>
  <si>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</si>
  <si>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</si>
  <si>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</si>
  <si>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</si>
  <si>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</si>
  <si>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</si>
  <si>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</si>
  <si>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</si>
  <si>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</si>
  <si>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</si>
  <si>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</si>
  <si>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</si>
  <si>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</si>
  <si>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</si>
  <si>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</si>
  <si>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</si>
  <si>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</si>
  <si>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</si>
  <si>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</si>
  <si>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</si>
  <si>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</si>
  <si>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</si>
  <si>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</si>
  <si>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</si>
  <si>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</si>
  <si>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</si>
  <si>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</si>
  <si>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</si>
  <si>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</si>
  <si>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</si>
  <si>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</si>
  <si>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</si>
  <si>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</si>
  <si>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</si>
  <si>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</si>
  <si>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</si>
  <si>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</si>
  <si>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</si>
  <si>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</si>
  <si>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</si>
  <si>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</si>
  <si>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</si>
  <si>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</si>
  <si>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</si>
  <si>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</si>
  <si>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</si>
  <si>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</si>
  <si>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</si>
  <si>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</si>
  <si>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</si>
  <si>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</si>
  <si>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</si>
  <si>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</si>
  <si>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</si>
  <si>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</si>
  <si>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</si>
  <si>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</si>
  <si>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</si>
  <si>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</si>
  <si>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</si>
  <si>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</si>
  <si>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</si>
  <si>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</si>
  <si>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</si>
  <si>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</si>
  <si>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</si>
  <si>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</si>
  <si>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</si>
  <si>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</si>
  <si>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</si>
  <si>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</si>
  <si>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</si>
  <si>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</si>
  <si>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</si>
  <si>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</si>
  <si>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</si>
  <si>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</si>
  <si>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</si>
  <si>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</si>
  <si>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</si>
  <si>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</si>
  <si>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</si>
  <si>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</si>
  <si>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</si>
  <si>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</si>
  <si>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</si>
  <si>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</si>
  <si>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</si>
  <si>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</si>
  <si>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</si>
  <si>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</si>
  <si>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</si>
  <si>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</si>
  <si>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</si>
  <si>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</si>
  <si>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</si>
  <si>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</si>
  <si>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</si>
  <si>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</si>
  <si>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</si>
  <si>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</si>
  <si>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</si>
  <si>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</si>
  <si>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</si>
  <si>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</si>
  <si>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</si>
  <si>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</si>
  <si>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</si>
  <si>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</si>
  <si>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</si>
  <si>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</si>
  <si>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</si>
  <si>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</si>
  <si>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</si>
  <si>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</si>
  <si>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</si>
  <si>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</si>
  <si>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</si>
  <si>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</si>
  <si>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</si>
  <si>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</si>
  <si>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</si>
  <si>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</si>
  <si>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</si>
  <si>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</si>
  <si>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</si>
  <si>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</si>
  <si>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</si>
  <si>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</si>
  <si>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</si>
  <si>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</si>
  <si>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</si>
  <si>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</si>
  <si>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</si>
  <si>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</si>
  <si>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</si>
  <si>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</si>
  <si>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</si>
  <si>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</si>
  <si>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</si>
  <si>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</si>
  <si>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</si>
  <si>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</si>
  <si>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</si>
  <si>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</si>
  <si>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</si>
  <si>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</si>
  <si>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</si>
  <si>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</si>
  <si>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</si>
  <si>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</si>
  <si>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</si>
  <si>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</si>
  <si>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</si>
  <si>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</si>
  <si>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</si>
  <si>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</si>
  <si>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</si>
  <si>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</si>
  <si>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</si>
  <si>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</si>
  <si>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</si>
  <si>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</si>
  <si>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</si>
  <si>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</si>
  <si>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</si>
  <si>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</si>
  <si>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</si>
  <si>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</si>
  <si>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</si>
  <si>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</si>
  <si>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</si>
  <si>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</si>
  <si>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</si>
  <si>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</si>
  <si>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</si>
  <si>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</si>
  <si>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</si>
  <si>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</si>
  <si>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</si>
  <si>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</si>
  <si>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</si>
  <si>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</si>
  <si>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</si>
  <si>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</si>
  <si>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</si>
  <si>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</si>
  <si>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</si>
  <si>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</si>
  <si>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</si>
  <si>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</si>
  <si>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</si>
  <si>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</si>
  <si>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</si>
  <si>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</si>
  <si>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</si>
  <si>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</si>
  <si>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</si>
  <si>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</si>
  <si>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</si>
  <si>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</si>
  <si>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</si>
  <si>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</si>
  <si>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</si>
  <si>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</si>
  <si>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</si>
  <si>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Standard Steel Welded Wire Mesh from Mexico</t>
  </si>
  <si>
    <t>701-TA-653 and 731-TA-1527</t>
  </si>
  <si>
    <t>Review</t>
  </si>
  <si>
    <t>dollars</t>
  </si>
  <si>
    <t>short tons</t>
  </si>
  <si>
    <t>dollars per short 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</si>
</sst>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55">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11" sqref="C11"/>
    </sheetView>
  </sheetViews>
  <sheetFormatPr defaultRowHeight="14.4" x14ac:dyDescent="0.3"/>
  <cols>
    <col min="2" max="2" width="30.33203125" customWidth="1"/>
    <col min="3" max="3" width="25.5546875" customWidth="1"/>
  </cols>
  <sheetData>
    <row r="3" spans="2:10" x14ac:dyDescent="0.3">
      <c r="B3" t="s">
        <v>0</v>
      </c>
      <c r="C3" s="1" t="s">
        <v>956</v>
      </c>
    </row>
    <row r="4" spans="2:10" x14ac:dyDescent="0.3">
      <c r="B4" t="s">
        <v>1</v>
      </c>
      <c r="C4" s="1" t="s">
        <v>957</v>
      </c>
    </row>
    <row r="5" spans="2:10" x14ac:dyDescent="0.3">
      <c r="B5" t="s">
        <v>2</v>
      </c>
      <c r="C5" s="1" t="s">
        <v>958</v>
      </c>
      <c r="J5" t="s">
        <v>3</v>
      </c>
    </row>
    <row r="6" spans="2:10" x14ac:dyDescent="0.3">
      <c r="B6" t="s">
        <v>4</v>
      </c>
      <c r="C6" s="1" t="s">
        <v>959</v>
      </c>
      <c r="J6" t="s">
        <v>5</v>
      </c>
    </row>
    <row r="7" spans="2:10" x14ac:dyDescent="0.3">
      <c r="B7" t="s">
        <v>6</v>
      </c>
      <c r="C7" s="1" t="s">
        <v>960</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12" sqref="A12"/>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Standard Steel Welded Wire Mesh from Mexico;  Inv No(s).: 701-TA-653 and 731-TA-1527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Standard Steel Welded Wire Mesh from Mexico;  Inv No(s).: 701-TA-653 and 731-TA-1527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Standard Steel Welded Wire Mesh from Mexico;  Inv No(s).: 701-TA-653 and 731-TA-1527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Standard Steel Welded Wire Mesh from Mexico;  Inv No(s).: 701-TA-653 and 731-TA-1527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Standard Steel Welded Wire Mesh from Mexico;  Inv No(s).: 701-TA-653 and 731-TA-1527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short tons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short tons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short tons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short tons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short ton</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short ton</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short tons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short ton</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short tons</v>
      </c>
      <c r="D80" s="111" t="str">
        <f t="shared" ref="D80:D85" si="22">IF(F80=1,D14,"Redacted")</f>
        <v>Redacted</v>
      </c>
      <c r="E80" s="1" t="s">
        <v>12</v>
      </c>
      <c r="F80" s="17">
        <f>IF(E80="Yes",1,0)</f>
        <v>0</v>
      </c>
      <c r="O80" s="12" t="s">
        <v>554</v>
      </c>
    </row>
    <row r="81" spans="2:15" x14ac:dyDescent="0.3">
      <c r="B81" s="7" t="s">
        <v>875</v>
      </c>
      <c r="C81" s="3" t="str">
        <f>QuantitiesIn</f>
        <v>short tons</v>
      </c>
      <c r="D81" s="111" t="str">
        <f t="shared" si="22"/>
        <v>Redacted</v>
      </c>
      <c r="E81" s="1" t="s">
        <v>12</v>
      </c>
      <c r="F81" s="17">
        <f t="shared" ref="F81:F85" si="23">IF(E81="Yes",1,0)</f>
        <v>0</v>
      </c>
      <c r="O81" s="12" t="s">
        <v>554</v>
      </c>
    </row>
    <row r="82" spans="2:15" x14ac:dyDescent="0.3">
      <c r="B82" s="7" t="s">
        <v>877</v>
      </c>
      <c r="C82" s="3" t="str">
        <f>QuantitiesIn</f>
        <v>short tons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short tons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short ton</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short ton</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short tons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short ton</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54" priority="1" operator="equal">
      <formula>"Redacted"</formula>
    </cfRule>
    <cfRule type="cellIs" dxfId="53" priority="29" operator="equal">
      <formula>"Error"</formula>
    </cfRule>
    <cfRule type="cellIs" dxfId="52" priority="30" operator="greaterThan">
      <formula>100</formula>
    </cfRule>
  </conditionalFormatting>
  <conditionalFormatting sqref="D88">
    <cfRule type="cellIs" dxfId="51" priority="12" operator="equal">
      <formula>"Redacted"</formula>
    </cfRule>
    <cfRule type="cellIs" dxfId="50" priority="13" operator="greaterThan">
      <formula>0</formula>
    </cfRule>
  </conditionalFormatting>
  <conditionalFormatting sqref="D89">
    <cfRule type="cellIs" dxfId="49" priority="22" operator="equal">
      <formula>"Missing data"</formula>
    </cfRule>
  </conditionalFormatting>
  <conditionalFormatting sqref="D90">
    <cfRule type="cellIs" dxfId="48" priority="8" operator="equal">
      <formula>"Redacted"</formula>
    </cfRule>
    <cfRule type="cellIs" dxfId="47" priority="9" operator="greaterThan">
      <formula>0</formula>
    </cfRule>
  </conditionalFormatting>
  <conditionalFormatting sqref="D91">
    <cfRule type="cellIs" dxfId="46" priority="20" operator="equal">
      <formula>"Missing data"</formula>
    </cfRule>
  </conditionalFormatting>
  <conditionalFormatting sqref="D92">
    <cfRule type="cellIs" dxfId="45" priority="6" operator="equal">
      <formula>"Redacted"</formula>
    </cfRule>
    <cfRule type="cellIs" dxfId="44" priority="7" operator="greaterThan">
      <formula>0</formula>
    </cfRule>
  </conditionalFormatting>
  <conditionalFormatting sqref="D95">
    <cfRule type="cellIs" dxfId="43" priority="18" operator="equal">
      <formula>"Missing data"</formula>
    </cfRule>
  </conditionalFormatting>
  <conditionalFormatting sqref="D96">
    <cfRule type="cellIs" dxfId="42" priority="2" operator="equal">
      <formula>"Redacted"</formula>
    </cfRule>
    <cfRule type="cellIs" dxfId="41" priority="3" operator="greaterThan">
      <formula>0</formula>
    </cfRule>
  </conditionalFormatting>
  <conditionalFormatting sqref="D25:N25">
    <cfRule type="cellIs" dxfId="40" priority="65" operator="equal">
      <formula>"Error"</formula>
    </cfRule>
    <cfRule type="cellIs" dxfId="39" priority="66" operator="greaterThan">
      <formula>100</formula>
    </cfRule>
  </conditionalFormatting>
  <conditionalFormatting sqref="D26:N26">
    <cfRule type="cellIs" dxfId="38" priority="67" operator="greaterThan">
      <formula>0</formula>
    </cfRule>
  </conditionalFormatting>
  <conditionalFormatting sqref="D27:N27">
    <cfRule type="cellIs" dxfId="37" priority="77" operator="equal">
      <formula>"Missing data"</formula>
    </cfRule>
  </conditionalFormatting>
  <conditionalFormatting sqref="D28:N28">
    <cfRule type="cellIs" dxfId="36" priority="51" operator="greaterThan">
      <formula>0</formula>
    </cfRule>
  </conditionalFormatting>
  <conditionalFormatting sqref="D29:N29">
    <cfRule type="cellIs" dxfId="35" priority="43" operator="equal">
      <formula>"Missing data"</formula>
    </cfRule>
  </conditionalFormatting>
  <conditionalFormatting sqref="D30:N30">
    <cfRule type="cellIs" dxfId="34" priority="48" operator="greaterThan">
      <formula>0</formula>
    </cfRule>
  </conditionalFormatting>
  <conditionalFormatting sqref="D33:N33">
    <cfRule type="cellIs" dxfId="33" priority="41" operator="equal">
      <formula>"Missing data"</formula>
    </cfRule>
  </conditionalFormatting>
  <conditionalFormatting sqref="D34:N34">
    <cfRule type="cellIs" dxfId="32"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Standard Steel Welded Wire Mesh from Mexico;  Inv No(s).: 701-TA-653 and 731-TA-1527 (Review)</v>
      </c>
      <c r="O3" s="12" t="s">
        <v>554</v>
      </c>
    </row>
    <row r="4" spans="1:15" s="9" customFormat="1" ht="25.8" x14ac:dyDescent="0.5">
      <c r="B4" s="15" t="str">
        <f>"U.S. importers, Foreign Producers/Exporters:  "&amp;CountryName</f>
        <v>U.S. importers, Foreign Producers/Exporters:  Mexico</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308</v>
      </c>
      <c r="D10" s="16"/>
      <c r="O10" s="12" t="s">
        <v>554</v>
      </c>
    </row>
    <row r="11" spans="1:15" x14ac:dyDescent="0.3">
      <c r="B11" s="3" t="s">
        <v>925</v>
      </c>
      <c r="C11" s="21" t="str">
        <f>VLOOKUP(CountryName,CountryTable,2,FALSE)</f>
        <v>MX</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MX: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MX: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MX: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MX: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MX: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MX: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MX: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MX: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MX: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MX: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MX: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MX: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MX: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MX:  U.S. shipments quantity</v>
      </c>
      <c r="C49" s="3" t="str">
        <f>QuantitiesIn</f>
        <v>short tons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MX: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MX:  U.S. shipments unit value</v>
      </c>
      <c r="C51" s="3" t="str">
        <f>AUVsIn</f>
        <v>dollars per short ton</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MX: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MX:  Capacity quantity</v>
      </c>
      <c r="C60" s="3" t="str">
        <f>QuantitiesIn</f>
        <v>short tons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MX:  Production quantity</v>
      </c>
      <c r="C61" s="3" t="str">
        <f>QuantitiesIn</f>
        <v>short tons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MX:  Exports to the United States quantity</v>
      </c>
      <c r="C62" s="3" t="str">
        <f>QuantitiesIn</f>
        <v>short tons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MX: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MX: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MX: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MX: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MX: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MX:  Exports to the United States unit value</v>
      </c>
      <c r="C71" s="3" t="str">
        <f>AUVsIn</f>
        <v>dollars per short ton</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MX: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MX:  U.S. imports quantity</v>
      </c>
      <c r="C84" s="3" t="str">
        <f>QuantitiesIn</f>
        <v>short tons</v>
      </c>
      <c r="D84" s="115" t="str">
        <f t="shared" ref="D84:D89" si="23">IF(F84=1,D33,"Redacted")</f>
        <v>Redacted</v>
      </c>
      <c r="E84" s="1" t="s">
        <v>12</v>
      </c>
      <c r="F84" s="17">
        <f>IF(E84="Yes",1,0)</f>
        <v>0</v>
      </c>
      <c r="O84" s="12" t="s">
        <v>554</v>
      </c>
    </row>
    <row r="85" spans="2:15" x14ac:dyDescent="0.3">
      <c r="B85" s="20" t="str">
        <f t="shared" si="22"/>
        <v>MX:  U.S. imports value</v>
      </c>
      <c r="C85" s="3" t="str">
        <f>ValuesIn</f>
        <v>dollars</v>
      </c>
      <c r="D85" s="115" t="str">
        <f t="shared" si="23"/>
        <v>Redacted</v>
      </c>
      <c r="E85" s="1" t="s">
        <v>12</v>
      </c>
      <c r="F85" s="17">
        <f t="shared" ref="F85:F89" si="24">IF(E85="Yes",1,0)</f>
        <v>0</v>
      </c>
      <c r="O85" s="12" t="s">
        <v>554</v>
      </c>
    </row>
    <row r="86" spans="2:15" x14ac:dyDescent="0.3">
      <c r="B86" s="20" t="str">
        <f t="shared" si="22"/>
        <v>MX:  Commercial U.S. shipments quantity</v>
      </c>
      <c r="C86" s="3" t="str">
        <f>QuantitiesIn</f>
        <v>short tons</v>
      </c>
      <c r="D86" s="115" t="str">
        <f t="shared" si="23"/>
        <v>Redacted</v>
      </c>
      <c r="E86" s="1" t="s">
        <v>12</v>
      </c>
      <c r="F86" s="17">
        <f t="shared" si="24"/>
        <v>0</v>
      </c>
      <c r="O86" s="12" t="s">
        <v>554</v>
      </c>
    </row>
    <row r="87" spans="2:15" x14ac:dyDescent="0.3">
      <c r="B87" s="20" t="str">
        <f t="shared" si="22"/>
        <v>MX:  Commercial U.S. shipments value</v>
      </c>
      <c r="C87" s="3" t="str">
        <f>ValuesIn</f>
        <v>dollars</v>
      </c>
      <c r="D87" s="115" t="str">
        <f t="shared" si="23"/>
        <v>Redacted</v>
      </c>
      <c r="E87" s="1" t="s">
        <v>12</v>
      </c>
      <c r="F87" s="17">
        <f t="shared" si="24"/>
        <v>0</v>
      </c>
      <c r="O87" s="12" t="s">
        <v>554</v>
      </c>
    </row>
    <row r="88" spans="2:15" x14ac:dyDescent="0.3">
      <c r="B88" s="20" t="str">
        <f t="shared" si="22"/>
        <v>MX:  IC/TR in the U.S. quantity</v>
      </c>
      <c r="C88" s="3" t="str">
        <f>QuantitiesIn</f>
        <v>short tons</v>
      </c>
      <c r="D88" s="115" t="str">
        <f t="shared" si="23"/>
        <v>Redacted</v>
      </c>
      <c r="E88" s="1" t="s">
        <v>12</v>
      </c>
      <c r="F88" s="17">
        <f t="shared" si="24"/>
        <v>0</v>
      </c>
      <c r="O88" s="12" t="s">
        <v>554</v>
      </c>
    </row>
    <row r="89" spans="2:15" x14ac:dyDescent="0.3">
      <c r="B89" s="20" t="str">
        <f t="shared" si="22"/>
        <v>MX: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MX:  US imports unit value </v>
      </c>
      <c r="C91" s="3" t="str">
        <f>AUVsIn</f>
        <v>dollars per short ton</v>
      </c>
      <c r="D91" s="106" t="str">
        <f t="shared" ref="D91:D100" si="26">IF(F91=1,D43,"Redacted")</f>
        <v>Redacted</v>
      </c>
      <c r="F91" s="17">
        <f>F84*F85</f>
        <v>0</v>
      </c>
      <c r="O91" s="12" t="s">
        <v>554</v>
      </c>
    </row>
    <row r="92" spans="2:15" x14ac:dyDescent="0.3">
      <c r="B92" s="6" t="str">
        <f t="shared" si="25"/>
        <v xml:space="preserve">Flag:  MX:  US imports unit value </v>
      </c>
      <c r="C92" s="3" t="s">
        <v>886</v>
      </c>
      <c r="D92" s="107" t="str">
        <f t="shared" si="26"/>
        <v>Redacted</v>
      </c>
      <c r="F92" s="17">
        <f>F91</f>
        <v>0</v>
      </c>
      <c r="O92" s="12" t="s">
        <v>554</v>
      </c>
    </row>
    <row r="93" spans="2:15" x14ac:dyDescent="0.3">
      <c r="B93" s="19" t="str">
        <f t="shared" si="25"/>
        <v>MX:  Commercial sales unit value</v>
      </c>
      <c r="C93" s="3" t="str">
        <f>AUVsIn</f>
        <v>dollars per short ton</v>
      </c>
      <c r="D93" s="106" t="str">
        <f t="shared" si="26"/>
        <v>Redacted</v>
      </c>
      <c r="F93" s="17">
        <f>F86*F87</f>
        <v>0</v>
      </c>
      <c r="O93" s="12" t="s">
        <v>554</v>
      </c>
    </row>
    <row r="94" spans="2:15" x14ac:dyDescent="0.3">
      <c r="B94" s="6" t="str">
        <f t="shared" si="25"/>
        <v>Flag:  MX:  Commercial sales unit value</v>
      </c>
      <c r="C94" s="3" t="s">
        <v>886</v>
      </c>
      <c r="D94" s="107" t="str">
        <f t="shared" si="26"/>
        <v>Redacted</v>
      </c>
      <c r="F94" s="17">
        <f>F93</f>
        <v>0</v>
      </c>
      <c r="O94" s="12" t="s">
        <v>554</v>
      </c>
    </row>
    <row r="95" spans="2:15" x14ac:dyDescent="0.3">
      <c r="B95" s="19" t="str">
        <f t="shared" si="25"/>
        <v>MX:  IC/TR in the U.S. unit value</v>
      </c>
      <c r="C95" s="3" t="str">
        <f>AUVsIn</f>
        <v>dollars per short ton</v>
      </c>
      <c r="D95" s="106" t="str">
        <f t="shared" si="26"/>
        <v>Redacted</v>
      </c>
      <c r="F95" s="17">
        <f>F88*F89</f>
        <v>0</v>
      </c>
      <c r="O95" s="12" t="s">
        <v>554</v>
      </c>
    </row>
    <row r="96" spans="2:15" x14ac:dyDescent="0.3">
      <c r="B96" s="6" t="str">
        <f t="shared" si="25"/>
        <v>Flag:  MX:  IC/TR in the U.S. unit value</v>
      </c>
      <c r="C96" s="3" t="s">
        <v>886</v>
      </c>
      <c r="D96" s="107" t="str">
        <f t="shared" si="26"/>
        <v>Redacted</v>
      </c>
      <c r="F96" s="17">
        <f>F95</f>
        <v>0</v>
      </c>
      <c r="O96" s="12" t="s">
        <v>554</v>
      </c>
    </row>
    <row r="97" spans="2:15" x14ac:dyDescent="0.3">
      <c r="B97" s="19" t="str">
        <f t="shared" si="25"/>
        <v>MX:  U.S. shipments quantity</v>
      </c>
      <c r="C97" s="3" t="str">
        <f>QuantitiesIn</f>
        <v>short tons</v>
      </c>
      <c r="D97" s="107" t="str">
        <f t="shared" si="26"/>
        <v>Redacted</v>
      </c>
      <c r="F97" s="17">
        <f>F86*F88</f>
        <v>0</v>
      </c>
      <c r="O97" s="12" t="s">
        <v>554</v>
      </c>
    </row>
    <row r="98" spans="2:15" x14ac:dyDescent="0.3">
      <c r="B98" s="19" t="str">
        <f t="shared" si="25"/>
        <v>MX:  U.S. shipments value</v>
      </c>
      <c r="C98" s="3" t="str">
        <f>ValuesIn</f>
        <v>dollars</v>
      </c>
      <c r="D98" s="107" t="str">
        <f t="shared" si="26"/>
        <v>Redacted</v>
      </c>
      <c r="F98" s="17">
        <f>F87*F89</f>
        <v>0</v>
      </c>
      <c r="O98" s="12" t="s">
        <v>554</v>
      </c>
    </row>
    <row r="99" spans="2:15" x14ac:dyDescent="0.3">
      <c r="B99" s="19" t="str">
        <f t="shared" si="25"/>
        <v>MX:  U.S. shipments unit value</v>
      </c>
      <c r="C99" s="3" t="str">
        <f>AUVsIn</f>
        <v>dollars per short ton</v>
      </c>
      <c r="D99" s="106" t="str">
        <f t="shared" si="26"/>
        <v>Redacted</v>
      </c>
      <c r="F99" s="17">
        <f>F97*F98</f>
        <v>0</v>
      </c>
      <c r="O99" s="12" t="s">
        <v>554</v>
      </c>
    </row>
    <row r="100" spans="2:15" x14ac:dyDescent="0.3">
      <c r="B100" s="6" t="str">
        <f t="shared" si="25"/>
        <v>Flag:  MX: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MX:  Capacity quantity</v>
      </c>
      <c r="C106" s="3" t="str">
        <f>QuantitiesIn</f>
        <v>short tons</v>
      </c>
      <c r="D106" s="115" t="str">
        <f>IF(F106=1,D60,"Redacted")</f>
        <v>Redacted</v>
      </c>
      <c r="E106" s="1" t="s">
        <v>12</v>
      </c>
      <c r="F106" s="17">
        <f>IF(E106="Yes",1,0)</f>
        <v>0</v>
      </c>
      <c r="O106" s="12" t="s">
        <v>554</v>
      </c>
    </row>
    <row r="107" spans="2:15" x14ac:dyDescent="0.3">
      <c r="B107" s="7" t="str">
        <f>B61</f>
        <v>MX:  Production quantity</v>
      </c>
      <c r="C107" s="3" t="str">
        <f>QuantitiesIn</f>
        <v>short tons</v>
      </c>
      <c r="D107" s="115" t="str">
        <f>IF(F107=1,D61,"Redacted")</f>
        <v>Redacted</v>
      </c>
      <c r="E107" s="1" t="s">
        <v>12</v>
      </c>
      <c r="F107" s="17">
        <f t="shared" ref="F107:F109" si="27">IF(E107="Yes",1,0)</f>
        <v>0</v>
      </c>
      <c r="O107" s="12" t="s">
        <v>554</v>
      </c>
    </row>
    <row r="108" spans="2:15" x14ac:dyDescent="0.3">
      <c r="B108" s="7" t="str">
        <f>B62</f>
        <v>MX:  Exports to the United States quantity</v>
      </c>
      <c r="C108" s="3" t="str">
        <f>QuantitiesIn</f>
        <v>short tons</v>
      </c>
      <c r="D108" s="115" t="str">
        <f>IF(F108=1,D62,"Redacted")</f>
        <v>Redacted</v>
      </c>
      <c r="E108" s="1" t="s">
        <v>12</v>
      </c>
      <c r="F108" s="17">
        <f t="shared" si="27"/>
        <v>0</v>
      </c>
      <c r="O108" s="12" t="s">
        <v>554</v>
      </c>
    </row>
    <row r="109" spans="2:15" x14ac:dyDescent="0.3">
      <c r="B109" s="7" t="str">
        <f>B63</f>
        <v>MX: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MX:  Capacity utilization ratio</v>
      </c>
      <c r="C111" s="3" t="s">
        <v>883</v>
      </c>
      <c r="D111" s="109" t="str">
        <f>IF(F111=1,D69,"Redacted")</f>
        <v>Redacted</v>
      </c>
      <c r="F111" s="17">
        <f>F106*F107</f>
        <v>0</v>
      </c>
      <c r="O111" s="12" t="s">
        <v>554</v>
      </c>
    </row>
    <row r="112" spans="2:15" x14ac:dyDescent="0.3">
      <c r="B112" s="2" t="str">
        <f t="shared" ref="B112:B114" si="28">B70</f>
        <v>Flag:  MX:  Capacity utilization ratio</v>
      </c>
      <c r="C112" s="3" t="s">
        <v>886</v>
      </c>
      <c r="D112" s="107" t="str">
        <f>IF(F112=1,D72,"Redacted")</f>
        <v>Redacted</v>
      </c>
      <c r="F112" s="17">
        <f>F111</f>
        <v>0</v>
      </c>
      <c r="O112" s="12" t="s">
        <v>554</v>
      </c>
    </row>
    <row r="113" spans="1:15" x14ac:dyDescent="0.3">
      <c r="B113" s="3" t="str">
        <f t="shared" si="28"/>
        <v>MX:  Exports to the United States unit value</v>
      </c>
      <c r="C113" s="3" t="str">
        <f>AUVsIn</f>
        <v>dollars per short ton</v>
      </c>
      <c r="D113" s="106" t="str">
        <f>IF(F113=1,D71,"Redacted")</f>
        <v>Redacted</v>
      </c>
      <c r="F113" s="17">
        <f>F108*F109</f>
        <v>0</v>
      </c>
      <c r="O113" s="12" t="s">
        <v>554</v>
      </c>
    </row>
    <row r="114" spans="1:15" x14ac:dyDescent="0.3">
      <c r="B114" s="6" t="str">
        <f t="shared" si="28"/>
        <v>Flag:  MX: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eYupjgMMSG82Ys971zWUiELhGmNdyzsPqrZXQf7BzigNn/V1qHGWdODYHd/OxEICAA2b2EK4cuptkgAHRU3BRw==" saltValue="eeJtflRdfphlNQ3eQ7pPRw==" spinCount="100000" sheet="1" objects="1" scenarios="1"/>
  <phoneticPr fontId="4" type="noConversion"/>
  <conditionalFormatting sqref="D91">
    <cfRule type="cellIs" dxfId="31" priority="50"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4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9"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37"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7" operator="equal">
      <formula>"Error"</formula>
    </cfRule>
    <cfRule type="cellIs" dxfId="18" priority="28"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30"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a96873844f51f935fa192411217f0d48">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3f35efe2528a813736d4fd6f8f2f55af"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AD8AB7-56C6-4AFE-8FE7-063A3C856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customXml/itemProps3.xml><?xml version="1.0" encoding="utf-8"?>
<ds:datastoreItem xmlns:ds="http://schemas.openxmlformats.org/officeDocument/2006/customXml" ds:itemID="{7B31090E-05DA-4DA0-B8F9-D53C343AED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25</vt:i4>
      </vt:variant>
    </vt:vector>
  </HeadingPairs>
  <TitlesOfParts>
    <vt:vector size="31" baseType="lpstr">
      <vt:lpstr>Instruction</vt:lpstr>
      <vt:lpstr>#1,2,3</vt:lpstr>
      <vt:lpstr>#5,6</vt:lpstr>
      <vt:lpstr>#7,8,13</vt:lpstr>
      <vt:lpstr>US#9</vt:lpstr>
      <vt:lpstr>MX#10,11</vt:lpstr>
      <vt:lpstr>AUVMultiple</vt:lpstr>
      <vt:lpstr>AUVsIn</vt:lpstr>
      <vt:lpstr>CountryList</vt:lpstr>
      <vt:lpstr>'MX#10,11'!CountryName</vt:lpstr>
      <vt:lpstr>CountryTable</vt:lpstr>
      <vt:lpstr>InvestigationNumber</vt:lpstr>
      <vt:lpstr>InvestigationPhase</vt:lpstr>
      <vt:lpstr>InvestigationTitle</vt:lpstr>
      <vt:lpstr>'MX#10,11'!IsoCountryCode</vt:lpstr>
      <vt:lpstr>Name_Counsel</vt:lpstr>
      <vt:lpstr>Name_InterestedParty</vt:lpstr>
      <vt:lpstr>'#1,2,3'!Print_Area</vt:lpstr>
      <vt:lpstr>'#5,6'!Print_Area</vt:lpstr>
      <vt:lpstr>'#7,8,13'!Print_Area</vt:lpstr>
      <vt:lpstr>Instruction!Print_Area</vt:lpstr>
      <vt:lpstr>'MX#10,11'!Print_Area</vt:lpstr>
      <vt:lpstr>'US#9'!Print_Area</vt:lpstr>
      <vt:lpstr>'#1,2,3'!Print_Titles</vt:lpstr>
      <vt:lpstr>'#5,6'!Print_Titles</vt:lpstr>
      <vt:lpstr>'#7,8,13'!Print_Titles</vt:lpstr>
      <vt:lpstr>'MX#10,11'!Print_Titles</vt:lpstr>
      <vt:lpstr>'US#9'!Print_Titles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2026-02-27T01:55:03Z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