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Z:\Records\Operations\Investigations\Commission\Active Cases\Reviews\Metal Lockers\FR notices\Institution notice\"/>
    </mc:Choice>
  </mc:AlternateContent>
  <xr:revisionPtr revIDLastSave="0" documentId="8_{100DD6CA-B564-4CEA-BECE-AAD29315FE5D}" xr6:coauthVersionLast="47" xr6:coauthVersionMax="47" xr10:uidLastSave="{00000000-0000-0000-0000-000000000000}"/>
  <bookViews>
    <workbookView xWindow="-108" yWindow="-108" windowWidth="23256" windowHeight="13896" tabRatio="646" firstSheet="1" activeTab="1" xr2:uid="{529BBB0A-F6A2-41B5-809F-E344CBC57282}"/>
  </bookViews>
  <sheets>
    <sheet name="Var" sheetId="2" state="veryHidden" r:id="rId1"/>
    <sheet name="Instruction" sheetId="10" r:id="rId2"/>
    <sheet name="#1,2,3" sheetId="5" r:id="rId3"/>
    <sheet name="#5,6" sheetId="6" r:id="rId4"/>
    <sheet name="#7,8,13" sheetId="9" r:id="rId5"/>
    <sheet name="US#9" sheetId="1" r:id="rId6"/>
    <sheet name="CN#10,11" sheetId="3" r:id="rId7"/>
  </sheets>
  <definedNames>
    <definedName name="AUVMultiple">Var!$C$9</definedName>
    <definedName name="AUVsIn">Var!$C$8</definedName>
    <definedName name="CountryList">Var!$B$132:$B$378</definedName>
    <definedName name="CountryName" localSheetId="6">'CN#10,11'!$C$10</definedName>
    <definedName name="CountryTable">Var!$B$132:$C$378</definedName>
    <definedName name="InvestigationNumber">Var!$C$4</definedName>
    <definedName name="InvestigationPhase">Var!$C$5</definedName>
    <definedName name="InvestigationTitle">Var!$C$3</definedName>
    <definedName name="IsoCountryCode" localSheetId="6">'CN#10,11'!$C$11</definedName>
    <definedName name="Name_Counsel">'#1,2,3'!$B$15</definedName>
    <definedName name="Name_InterestedParty">'#1,2,3'!$B$18</definedName>
    <definedName name="_xlnm.Print_Area" localSheetId="2">'#1,2,3'!$A$2:$B$475</definedName>
    <definedName name="_xlnm.Print_Area" localSheetId="3">'#5,6'!$A$2:$E$1015</definedName>
    <definedName name="_xlnm.Print_Area" localSheetId="4">'#7,8,13'!$A$2:$B$80</definedName>
    <definedName name="_xlnm.Print_Area" localSheetId="6">'CN#10,11'!$A$2:$N$123</definedName>
    <definedName name="_xlnm.Print_Area" localSheetId="1">Instruction!$A$2:$A$71</definedName>
    <definedName name="_xlnm.Print_Area" localSheetId="5">'US#9'!$A$2:$N$112</definedName>
    <definedName name="_xlnm.Print_Titles" localSheetId="2">'#1,2,3'!$2:$9</definedName>
    <definedName name="_xlnm.Print_Titles" localSheetId="3">'#5,6'!$2:$16</definedName>
    <definedName name="_xlnm.Print_Titles" localSheetId="4">'#7,8,13'!$2:$9</definedName>
    <definedName name="_xlnm.Print_Titles" localSheetId="6">'CN#10,11'!$2:$6</definedName>
    <definedName name="_xlnm.Print_Titles" localSheetId="5">'US#9'!$2:$6</definedName>
    <definedName name="QuantitiesIn">Var!$C$7</definedName>
    <definedName name="ValuesIn">Var!$C$6</definedName>
    <definedName name="YearForCollection">Var!$C$10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6" i="1" l="1"/>
  <c r="E10" i="1"/>
  <c r="F21" i="1"/>
  <c r="G21" i="1"/>
  <c r="H21" i="1"/>
  <c r="I21" i="1"/>
  <c r="J21" i="1"/>
  <c r="K21" i="1"/>
  <c r="L21" i="1"/>
  <c r="M21" i="1"/>
  <c r="N21" i="1"/>
  <c r="E21" i="1"/>
  <c r="B21" i="1"/>
  <c r="A3" i="9"/>
  <c r="A3" i="6"/>
  <c r="A3" i="5"/>
  <c r="F102" i="1"/>
  <c r="F100" i="1"/>
  <c r="F99" i="1"/>
  <c r="B9" i="1"/>
  <c r="D17" i="1"/>
  <c r="F109" i="3"/>
  <c r="F108" i="3"/>
  <c r="F107" i="3"/>
  <c r="F106" i="3"/>
  <c r="C113" i="3"/>
  <c r="C109" i="3"/>
  <c r="C108" i="3"/>
  <c r="C107" i="3"/>
  <c r="C106" i="3"/>
  <c r="F89" i="3"/>
  <c r="F88" i="3"/>
  <c r="F87" i="3"/>
  <c r="F86" i="3"/>
  <c r="F85" i="3"/>
  <c r="F84" i="3"/>
  <c r="C99" i="3"/>
  <c r="C98" i="3"/>
  <c r="C97" i="3"/>
  <c r="C95" i="3"/>
  <c r="C93" i="3"/>
  <c r="C91" i="3"/>
  <c r="C89" i="3"/>
  <c r="C88" i="3"/>
  <c r="C87" i="3"/>
  <c r="C86" i="3"/>
  <c r="C85" i="3"/>
  <c r="C84" i="3"/>
  <c r="F85" i="1"/>
  <c r="F84" i="1"/>
  <c r="F83" i="1"/>
  <c r="F82" i="1"/>
  <c r="F81" i="1"/>
  <c r="F80" i="1"/>
  <c r="C103" i="1"/>
  <c r="C102" i="1"/>
  <c r="C101" i="1"/>
  <c r="C100" i="1"/>
  <c r="C99" i="1"/>
  <c r="B96" i="1"/>
  <c r="C95" i="1"/>
  <c r="C94" i="1"/>
  <c r="C93" i="1"/>
  <c r="B92" i="1"/>
  <c r="C91" i="1"/>
  <c r="B90" i="1"/>
  <c r="C89" i="1"/>
  <c r="B88" i="1"/>
  <c r="C85" i="1"/>
  <c r="C84" i="1"/>
  <c r="C83" i="1"/>
  <c r="C82" i="1"/>
  <c r="C81" i="1"/>
  <c r="C80" i="1"/>
  <c r="D14" i="1"/>
  <c r="D15" i="1"/>
  <c r="D16" i="1"/>
  <c r="D18" i="1"/>
  <c r="D19" i="1"/>
  <c r="B68" i="1"/>
  <c r="G13" i="6"/>
  <c r="G12" i="6"/>
  <c r="G11" i="6"/>
  <c r="F101" i="1" l="1"/>
  <c r="F103" i="1" s="1"/>
  <c r="F105" i="1" s="1"/>
  <c r="F91" i="1"/>
  <c r="F92" i="1" s="1"/>
  <c r="F94" i="1"/>
  <c r="F89" i="1"/>
  <c r="F90" i="1" s="1"/>
  <c r="F87" i="1"/>
  <c r="F88" i="1" s="1"/>
  <c r="F93" i="1"/>
  <c r="F91" i="3"/>
  <c r="F92" i="3" s="1"/>
  <c r="F97" i="3"/>
  <c r="F111" i="3"/>
  <c r="F112" i="3" s="1"/>
  <c r="F98" i="3"/>
  <c r="F95" i="3"/>
  <c r="F96" i="3" s="1"/>
  <c r="D84" i="1"/>
  <c r="D85" i="1"/>
  <c r="D83" i="1"/>
  <c r="D82" i="1"/>
  <c r="D80" i="1"/>
  <c r="F113" i="3"/>
  <c r="F93" i="3"/>
  <c r="D81" i="1"/>
  <c r="A6" i="10"/>
  <c r="A8" i="6"/>
  <c r="A6" i="6"/>
  <c r="A4" i="10"/>
  <c r="D44" i="9"/>
  <c r="D37" i="9"/>
  <c r="D30" i="9"/>
  <c r="D23" i="9"/>
  <c r="D16" i="9"/>
  <c r="F69" i="1"/>
  <c r="G69" i="1"/>
  <c r="H69" i="1"/>
  <c r="I69" i="1"/>
  <c r="J69" i="1"/>
  <c r="K69" i="1"/>
  <c r="L69" i="1"/>
  <c r="M69" i="1"/>
  <c r="N69" i="1"/>
  <c r="E69" i="1"/>
  <c r="B69" i="1" s="1"/>
  <c r="E65" i="1"/>
  <c r="N65" i="1"/>
  <c r="M65" i="1"/>
  <c r="L65" i="1"/>
  <c r="K65" i="1"/>
  <c r="J65" i="1"/>
  <c r="I65" i="1"/>
  <c r="H65" i="1"/>
  <c r="G65" i="1"/>
  <c r="F65" i="1"/>
  <c r="F95" i="1" l="1"/>
  <c r="F96" i="1" s="1"/>
  <c r="F106" i="1"/>
  <c r="F99" i="3"/>
  <c r="F100" i="3" s="1"/>
  <c r="F114" i="3"/>
  <c r="F94" i="3"/>
  <c r="C24" i="3"/>
  <c r="C22" i="3"/>
  <c r="C20" i="3"/>
  <c r="C18" i="3"/>
  <c r="C16" i="3"/>
  <c r="C23" i="3"/>
  <c r="C21" i="3"/>
  <c r="C19" i="3"/>
  <c r="C17" i="3"/>
  <c r="C15" i="3"/>
  <c r="E31" i="3" s="1"/>
  <c r="N56" i="3" l="1"/>
  <c r="M56" i="3"/>
  <c r="L56" i="3"/>
  <c r="K56" i="3"/>
  <c r="J56" i="3"/>
  <c r="I56" i="3"/>
  <c r="H56" i="3"/>
  <c r="G56" i="3"/>
  <c r="F56" i="3"/>
  <c r="E56" i="3"/>
  <c r="N10" i="1"/>
  <c r="M10" i="1"/>
  <c r="L10" i="1"/>
  <c r="K10" i="1"/>
  <c r="J10" i="1"/>
  <c r="I10" i="1"/>
  <c r="H10" i="1"/>
  <c r="G10" i="1"/>
  <c r="F10" i="1"/>
  <c r="N36" i="1"/>
  <c r="M36" i="1"/>
  <c r="L36" i="1"/>
  <c r="K36" i="1"/>
  <c r="J36" i="1"/>
  <c r="I36" i="1"/>
  <c r="H36" i="1"/>
  <c r="G36" i="1"/>
  <c r="F36" i="1"/>
  <c r="E36" i="1"/>
  <c r="N29" i="3"/>
  <c r="M29" i="3"/>
  <c r="L29" i="3"/>
  <c r="K29" i="3"/>
  <c r="J29" i="3"/>
  <c r="I29" i="3"/>
  <c r="H29" i="3"/>
  <c r="G29" i="3"/>
  <c r="F29" i="3"/>
  <c r="E29" i="3"/>
  <c r="N67" i="3"/>
  <c r="M67" i="3"/>
  <c r="L67" i="3"/>
  <c r="K67" i="3"/>
  <c r="J67" i="3"/>
  <c r="I67" i="3"/>
  <c r="H67" i="3"/>
  <c r="G67" i="3"/>
  <c r="F67" i="3"/>
  <c r="E67" i="3"/>
  <c r="N41" i="3"/>
  <c r="M41" i="3"/>
  <c r="L41" i="3"/>
  <c r="K41" i="3"/>
  <c r="J41" i="3"/>
  <c r="I41" i="3"/>
  <c r="H41" i="3"/>
  <c r="G41" i="3"/>
  <c r="F41" i="3"/>
  <c r="E41" i="3"/>
  <c r="F23" i="1"/>
  <c r="G23" i="1"/>
  <c r="H23" i="1"/>
  <c r="I23" i="1"/>
  <c r="J23" i="1"/>
  <c r="K23" i="1"/>
  <c r="L23" i="1"/>
  <c r="M23" i="1"/>
  <c r="N23" i="1"/>
  <c r="E23" i="1"/>
  <c r="C51" i="1"/>
  <c r="B4" i="3"/>
  <c r="A8" i="9" l="1"/>
  <c r="A6" i="9"/>
  <c r="A8" i="5"/>
  <c r="A6" i="5"/>
  <c r="C60" i="3" l="1"/>
  <c r="D60" i="3"/>
  <c r="D106" i="3" s="1"/>
  <c r="C61" i="3"/>
  <c r="D61" i="3"/>
  <c r="D107" i="3" s="1"/>
  <c r="C62" i="3"/>
  <c r="D62" i="3"/>
  <c r="D108" i="3" s="1"/>
  <c r="C63" i="3"/>
  <c r="D63" i="3"/>
  <c r="D109" i="3" s="1"/>
  <c r="E70" i="3"/>
  <c r="E69" i="3" s="1"/>
  <c r="F70" i="3"/>
  <c r="F69" i="3" s="1"/>
  <c r="G70" i="3"/>
  <c r="G69" i="3" s="1"/>
  <c r="H70" i="3"/>
  <c r="H69" i="3" s="1"/>
  <c r="I70" i="3"/>
  <c r="I69" i="3" s="1"/>
  <c r="J70" i="3"/>
  <c r="J69" i="3" s="1"/>
  <c r="K70" i="3"/>
  <c r="K69" i="3" s="1"/>
  <c r="L70" i="3"/>
  <c r="L69" i="3" s="1"/>
  <c r="M70" i="3"/>
  <c r="M69" i="3" s="1"/>
  <c r="N70" i="3"/>
  <c r="N69" i="3" s="1"/>
  <c r="C71" i="3"/>
  <c r="E71" i="3"/>
  <c r="F71" i="3"/>
  <c r="G71" i="3"/>
  <c r="H71" i="3"/>
  <c r="I71" i="3"/>
  <c r="J71" i="3"/>
  <c r="K71" i="3"/>
  <c r="L71" i="3"/>
  <c r="M71" i="3"/>
  <c r="N71" i="3"/>
  <c r="E72" i="3"/>
  <c r="F72" i="3"/>
  <c r="G72" i="3"/>
  <c r="H72" i="3"/>
  <c r="I72" i="3"/>
  <c r="J72" i="3"/>
  <c r="K72" i="3"/>
  <c r="L72" i="3"/>
  <c r="M72" i="3"/>
  <c r="N72" i="3"/>
  <c r="A75" i="9"/>
  <c r="A64" i="9"/>
  <c r="A55" i="9"/>
  <c r="A50" i="9"/>
  <c r="D45" i="9"/>
  <c r="D43" i="9"/>
  <c r="D42" i="9"/>
  <c r="D41" i="9"/>
  <c r="D38" i="9"/>
  <c r="D36" i="9"/>
  <c r="D35" i="9"/>
  <c r="D34" i="9"/>
  <c r="D31" i="9"/>
  <c r="D29" i="9"/>
  <c r="D28" i="9"/>
  <c r="D27" i="9"/>
  <c r="D24" i="9"/>
  <c r="D22" i="9"/>
  <c r="D21" i="9"/>
  <c r="D20" i="9"/>
  <c r="D17" i="9"/>
  <c r="D15" i="9"/>
  <c r="D14" i="9"/>
  <c r="D13" i="9"/>
  <c r="E49" i="3"/>
  <c r="F49" i="3"/>
  <c r="G49" i="3"/>
  <c r="H49" i="3"/>
  <c r="I49" i="3"/>
  <c r="J49" i="3"/>
  <c r="K49" i="3"/>
  <c r="L49" i="3"/>
  <c r="M49" i="3"/>
  <c r="N49" i="3"/>
  <c r="E50" i="3"/>
  <c r="F50" i="3"/>
  <c r="G50" i="3"/>
  <c r="H50" i="3"/>
  <c r="I50" i="3"/>
  <c r="J50" i="3"/>
  <c r="K50" i="3"/>
  <c r="L50" i="3"/>
  <c r="M50" i="3"/>
  <c r="N50" i="3"/>
  <c r="N58" i="3"/>
  <c r="M31" i="3"/>
  <c r="L58" i="3"/>
  <c r="K58" i="3"/>
  <c r="J58" i="3"/>
  <c r="I58" i="3"/>
  <c r="H58" i="3"/>
  <c r="G58" i="3"/>
  <c r="F58" i="3"/>
  <c r="E58" i="3"/>
  <c r="A459" i="5"/>
  <c r="A415" i="5"/>
  <c r="A371" i="5"/>
  <c r="A326" i="5"/>
  <c r="A281" i="5"/>
  <c r="A236" i="5"/>
  <c r="A191" i="5"/>
  <c r="A147" i="5"/>
  <c r="A102" i="5"/>
  <c r="A58" i="5"/>
  <c r="D449" i="5"/>
  <c r="D448" i="5"/>
  <c r="D447" i="5"/>
  <c r="D446" i="5"/>
  <c r="D445" i="5"/>
  <c r="D444" i="5"/>
  <c r="D443" i="5"/>
  <c r="D442" i="5"/>
  <c r="D441" i="5"/>
  <c r="D405" i="5"/>
  <c r="D404" i="5"/>
  <c r="D403" i="5"/>
  <c r="D402" i="5"/>
  <c r="D401" i="5"/>
  <c r="D400" i="5"/>
  <c r="D399" i="5"/>
  <c r="D398" i="5"/>
  <c r="D397" i="5"/>
  <c r="D361" i="5"/>
  <c r="D360" i="5"/>
  <c r="D359" i="5"/>
  <c r="D358" i="5"/>
  <c r="D357" i="5"/>
  <c r="D356" i="5"/>
  <c r="D355" i="5"/>
  <c r="D354" i="5"/>
  <c r="D353" i="5"/>
  <c r="D316" i="5"/>
  <c r="D315" i="5"/>
  <c r="D314" i="5"/>
  <c r="D313" i="5"/>
  <c r="D312" i="5"/>
  <c r="D311" i="5"/>
  <c r="D310" i="5"/>
  <c r="D309" i="5"/>
  <c r="D308" i="5"/>
  <c r="D271" i="5"/>
  <c r="D270" i="5"/>
  <c r="D269" i="5"/>
  <c r="D268" i="5"/>
  <c r="D267" i="5"/>
  <c r="D266" i="5"/>
  <c r="D265" i="5"/>
  <c r="D264" i="5"/>
  <c r="D263" i="5"/>
  <c r="D226" i="5"/>
  <c r="D225" i="5"/>
  <c r="D224" i="5"/>
  <c r="D223" i="5"/>
  <c r="D222" i="5"/>
  <c r="D221" i="5"/>
  <c r="D220" i="5"/>
  <c r="D219" i="5"/>
  <c r="D218" i="5"/>
  <c r="D181" i="5"/>
  <c r="D180" i="5"/>
  <c r="D179" i="5"/>
  <c r="D178" i="5"/>
  <c r="D177" i="5"/>
  <c r="D176" i="5"/>
  <c r="D175" i="5"/>
  <c r="D174" i="5"/>
  <c r="D173" i="5"/>
  <c r="D137" i="5"/>
  <c r="D136" i="5"/>
  <c r="D135" i="5"/>
  <c r="D134" i="5"/>
  <c r="D133" i="5"/>
  <c r="D132" i="5"/>
  <c r="D131" i="5"/>
  <c r="D130" i="5"/>
  <c r="D129" i="5"/>
  <c r="D92" i="5"/>
  <c r="D91" i="5"/>
  <c r="D90" i="5"/>
  <c r="D89" i="5"/>
  <c r="D88" i="5"/>
  <c r="D87" i="5"/>
  <c r="D86" i="5"/>
  <c r="D85" i="5"/>
  <c r="D84" i="5"/>
  <c r="E31" i="1"/>
  <c r="F31" i="1"/>
  <c r="G31" i="1"/>
  <c r="H31" i="1"/>
  <c r="I31" i="1"/>
  <c r="J31" i="1"/>
  <c r="K31" i="1"/>
  <c r="L31" i="1"/>
  <c r="M31" i="1"/>
  <c r="N31" i="1"/>
  <c r="E32" i="1"/>
  <c r="E51" i="1" s="1"/>
  <c r="F32" i="1"/>
  <c r="F51" i="1" s="1"/>
  <c r="D55" i="1" s="1"/>
  <c r="G32" i="1"/>
  <c r="G51" i="1" s="1"/>
  <c r="D56" i="1" s="1"/>
  <c r="H32" i="1"/>
  <c r="H51" i="1" s="1"/>
  <c r="D57" i="1" s="1"/>
  <c r="I32" i="1"/>
  <c r="I51" i="1" s="1"/>
  <c r="D58" i="1" s="1"/>
  <c r="J32" i="1"/>
  <c r="J51" i="1" s="1"/>
  <c r="D59" i="1" s="1"/>
  <c r="K32" i="1"/>
  <c r="K51" i="1" s="1"/>
  <c r="D60" i="1" s="1"/>
  <c r="L32" i="1"/>
  <c r="L51" i="1" s="1"/>
  <c r="D61" i="1" s="1"/>
  <c r="M32" i="1"/>
  <c r="M51" i="1" s="1"/>
  <c r="D62" i="1" s="1"/>
  <c r="N32" i="1"/>
  <c r="N51" i="1" s="1"/>
  <c r="D63" i="1" s="1"/>
  <c r="C44" i="1"/>
  <c r="C43" i="1"/>
  <c r="D48" i="5"/>
  <c r="D47" i="5"/>
  <c r="D46" i="5"/>
  <c r="D45" i="5"/>
  <c r="D44" i="5"/>
  <c r="D43" i="5"/>
  <c r="D42" i="5"/>
  <c r="D41" i="5"/>
  <c r="D40" i="5"/>
  <c r="C63" i="1"/>
  <c r="C62" i="1"/>
  <c r="C61" i="1"/>
  <c r="C60" i="1"/>
  <c r="C59" i="1"/>
  <c r="C58" i="1"/>
  <c r="C57" i="1"/>
  <c r="C56" i="1"/>
  <c r="C55" i="1"/>
  <c r="A472" i="5"/>
  <c r="A468" i="5"/>
  <c r="A464" i="5"/>
  <c r="A428" i="5"/>
  <c r="A424" i="5"/>
  <c r="A420" i="5"/>
  <c r="A384" i="5"/>
  <c r="A380" i="5"/>
  <c r="A376" i="5"/>
  <c r="A339" i="5"/>
  <c r="A335" i="5"/>
  <c r="A331" i="5"/>
  <c r="A294" i="5"/>
  <c r="A290" i="5"/>
  <c r="A286" i="5"/>
  <c r="A249" i="5"/>
  <c r="A245" i="5"/>
  <c r="A241" i="5"/>
  <c r="A208" i="5"/>
  <c r="A204" i="5"/>
  <c r="A200" i="5"/>
  <c r="A196" i="5"/>
  <c r="A160" i="5"/>
  <c r="A156" i="5"/>
  <c r="A152" i="5"/>
  <c r="A115" i="5"/>
  <c r="A111" i="5"/>
  <c r="A107" i="5"/>
  <c r="A67" i="5"/>
  <c r="F12" i="1" l="1"/>
  <c r="F67" i="1"/>
  <c r="N12" i="1"/>
  <c r="N67" i="1"/>
  <c r="G12" i="1"/>
  <c r="G67" i="1"/>
  <c r="H12" i="1"/>
  <c r="H67" i="1"/>
  <c r="L12" i="1"/>
  <c r="L67" i="1"/>
  <c r="I12" i="1"/>
  <c r="I67" i="1"/>
  <c r="K12" i="1"/>
  <c r="K67" i="1"/>
  <c r="M12" i="1"/>
  <c r="M67" i="1"/>
  <c r="J12" i="1"/>
  <c r="J67" i="1"/>
  <c r="D54" i="1"/>
  <c r="D51" i="1"/>
  <c r="D71" i="3"/>
  <c r="D113" i="3" s="1"/>
  <c r="D72" i="3"/>
  <c r="M58" i="3"/>
  <c r="N31" i="3"/>
  <c r="D70" i="3"/>
  <c r="D69" i="3" s="1"/>
  <c r="D111" i="3" s="1"/>
  <c r="C54" i="1"/>
  <c r="E67" i="1" l="1"/>
  <c r="D112" i="3"/>
  <c r="D114" i="3"/>
  <c r="E12" i="1"/>
  <c r="C43" i="3"/>
  <c r="E43" i="3"/>
  <c r="F43" i="3"/>
  <c r="G43" i="3"/>
  <c r="H43" i="3"/>
  <c r="I43" i="3"/>
  <c r="J43" i="3"/>
  <c r="K43" i="3"/>
  <c r="L43" i="3"/>
  <c r="M43" i="3"/>
  <c r="N43" i="3"/>
  <c r="E44" i="3"/>
  <c r="F44" i="3"/>
  <c r="G44" i="3"/>
  <c r="H44" i="3"/>
  <c r="I44" i="3"/>
  <c r="J44" i="3"/>
  <c r="K44" i="3"/>
  <c r="L44" i="3"/>
  <c r="M44" i="3"/>
  <c r="N44" i="3"/>
  <c r="P44" i="3"/>
  <c r="B3" i="1"/>
  <c r="B3" i="3"/>
  <c r="B5" i="3"/>
  <c r="B5" i="1"/>
  <c r="C11" i="3"/>
  <c r="M45" i="3"/>
  <c r="N45" i="3"/>
  <c r="M46" i="3"/>
  <c r="N46" i="3"/>
  <c r="M47" i="3"/>
  <c r="N47" i="3"/>
  <c r="M48" i="3"/>
  <c r="N48" i="3"/>
  <c r="N48" i="1"/>
  <c r="N47" i="1"/>
  <c r="N43" i="1"/>
  <c r="N45" i="1" s="1"/>
  <c r="N38" i="1"/>
  <c r="N30" i="1"/>
  <c r="N29" i="1"/>
  <c r="N28" i="1"/>
  <c r="N27" i="1"/>
  <c r="N26" i="1"/>
  <c r="N25" i="1" s="1"/>
  <c r="C34" i="3"/>
  <c r="P52" i="3"/>
  <c r="C51" i="3"/>
  <c r="C50" i="3"/>
  <c r="C49" i="3"/>
  <c r="L48" i="3"/>
  <c r="K48" i="3"/>
  <c r="J48" i="3"/>
  <c r="I48" i="3"/>
  <c r="H48" i="3"/>
  <c r="G48" i="3"/>
  <c r="F48" i="3"/>
  <c r="E48" i="3"/>
  <c r="P48" i="3"/>
  <c r="L47" i="3"/>
  <c r="K47" i="3"/>
  <c r="J47" i="3"/>
  <c r="I47" i="3"/>
  <c r="H47" i="3"/>
  <c r="G47" i="3"/>
  <c r="F47" i="3"/>
  <c r="E47" i="3"/>
  <c r="C47" i="3"/>
  <c r="L46" i="3"/>
  <c r="K46" i="3"/>
  <c r="J46" i="3"/>
  <c r="I46" i="3"/>
  <c r="H46" i="3"/>
  <c r="G46" i="3"/>
  <c r="F46" i="3"/>
  <c r="E46" i="3"/>
  <c r="P46" i="3"/>
  <c r="L45" i="3"/>
  <c r="K45" i="3"/>
  <c r="J45" i="3"/>
  <c r="I45" i="3"/>
  <c r="H45" i="3"/>
  <c r="G45" i="3"/>
  <c r="F45" i="3"/>
  <c r="E45" i="3"/>
  <c r="C45" i="3"/>
  <c r="D38" i="3"/>
  <c r="D89" i="3" s="1"/>
  <c r="C38" i="3"/>
  <c r="D37" i="3"/>
  <c r="D88" i="3" s="1"/>
  <c r="C37" i="3"/>
  <c r="D36" i="3"/>
  <c r="D87" i="3" s="1"/>
  <c r="C36" i="3"/>
  <c r="D35" i="3"/>
  <c r="D86" i="3" s="1"/>
  <c r="C35" i="3"/>
  <c r="D34" i="3"/>
  <c r="D85" i="3" s="1"/>
  <c r="D33" i="3"/>
  <c r="D84" i="3" s="1"/>
  <c r="C33" i="3"/>
  <c r="L31" i="3"/>
  <c r="K31" i="3"/>
  <c r="J31" i="3"/>
  <c r="I31" i="3"/>
  <c r="H31" i="3"/>
  <c r="G31" i="3"/>
  <c r="F31" i="3"/>
  <c r="E43" i="1"/>
  <c r="E45" i="1" s="1"/>
  <c r="E48" i="1" s="1"/>
  <c r="E47" i="1"/>
  <c r="F47" i="1"/>
  <c r="G47" i="1"/>
  <c r="H47" i="1"/>
  <c r="I47" i="1"/>
  <c r="J47" i="1"/>
  <c r="K47" i="1"/>
  <c r="L47" i="1"/>
  <c r="M47" i="1"/>
  <c r="F48" i="1"/>
  <c r="G48" i="1"/>
  <c r="H48" i="1"/>
  <c r="I48" i="1"/>
  <c r="J48" i="1"/>
  <c r="K48" i="1"/>
  <c r="L48" i="1"/>
  <c r="M48" i="1"/>
  <c r="M30" i="1"/>
  <c r="L30" i="1"/>
  <c r="K30" i="1"/>
  <c r="J30" i="1"/>
  <c r="I30" i="1"/>
  <c r="H30" i="1"/>
  <c r="G30" i="1"/>
  <c r="F30" i="1"/>
  <c r="E30" i="1"/>
  <c r="F28" i="1"/>
  <c r="G28" i="1"/>
  <c r="H28" i="1"/>
  <c r="I28" i="1"/>
  <c r="J28" i="1"/>
  <c r="K28" i="1"/>
  <c r="L28" i="1"/>
  <c r="M28" i="1"/>
  <c r="E28" i="1"/>
  <c r="E27" i="1" s="1"/>
  <c r="F43" i="1"/>
  <c r="F45" i="1" s="1"/>
  <c r="G43" i="1"/>
  <c r="G45" i="1" s="1"/>
  <c r="H43" i="1"/>
  <c r="H45" i="1" s="1"/>
  <c r="I43" i="1"/>
  <c r="I45" i="1" s="1"/>
  <c r="J43" i="1"/>
  <c r="J45" i="1" s="1"/>
  <c r="K43" i="1"/>
  <c r="K45" i="1" s="1"/>
  <c r="L43" i="1"/>
  <c r="L45" i="1" s="1"/>
  <c r="M43" i="1"/>
  <c r="M45" i="1" s="1"/>
  <c r="C42" i="1"/>
  <c r="E26" i="1"/>
  <c r="E25" i="1" s="1"/>
  <c r="F26" i="1"/>
  <c r="F25" i="1" s="1"/>
  <c r="G26" i="1"/>
  <c r="G25" i="1" s="1"/>
  <c r="H26" i="1"/>
  <c r="H25" i="1" s="1"/>
  <c r="I26" i="1"/>
  <c r="I25" i="1" s="1"/>
  <c r="J26" i="1"/>
  <c r="J25" i="1" s="1"/>
  <c r="K26" i="1"/>
  <c r="K25" i="1" s="1"/>
  <c r="L26" i="1"/>
  <c r="L25" i="1" s="1"/>
  <c r="M26" i="1"/>
  <c r="M25" i="1" s="1"/>
  <c r="B26" i="1"/>
  <c r="M34" i="1" l="1"/>
  <c r="B39" i="3"/>
  <c r="B65" i="3"/>
  <c r="I34" i="1"/>
  <c r="I52" i="3"/>
  <c r="B71" i="3"/>
  <c r="B69" i="3"/>
  <c r="B61" i="3"/>
  <c r="B107" i="3" s="1"/>
  <c r="B62" i="3"/>
  <c r="B108" i="3" s="1"/>
  <c r="B63" i="3"/>
  <c r="B109" i="3" s="1"/>
  <c r="B64" i="3"/>
  <c r="B60" i="3"/>
  <c r="B106" i="3" s="1"/>
  <c r="B37" i="3"/>
  <c r="B88" i="3" s="1"/>
  <c r="N52" i="3"/>
  <c r="F52" i="3"/>
  <c r="L34" i="1"/>
  <c r="E52" i="3"/>
  <c r="G52" i="3"/>
  <c r="H52" i="3"/>
  <c r="L52" i="3"/>
  <c r="D49" i="3"/>
  <c r="D97" i="3" s="1"/>
  <c r="J52" i="3"/>
  <c r="M52" i="3"/>
  <c r="D50" i="3"/>
  <c r="D98" i="3" s="1"/>
  <c r="K52" i="3"/>
  <c r="B38" i="3"/>
  <c r="B89" i="3" s="1"/>
  <c r="J34" i="1"/>
  <c r="E34" i="1"/>
  <c r="K34" i="1"/>
  <c r="N34" i="1"/>
  <c r="H34" i="1"/>
  <c r="G34" i="1"/>
  <c r="F34" i="1"/>
  <c r="D43" i="3"/>
  <c r="D91" i="3" s="1"/>
  <c r="D47" i="3"/>
  <c r="D95" i="3" s="1"/>
  <c r="G51" i="3"/>
  <c r="M51" i="3"/>
  <c r="D48" i="3"/>
  <c r="D96" i="3" s="1"/>
  <c r="D44" i="3"/>
  <c r="D92" i="3" s="1"/>
  <c r="N51" i="3"/>
  <c r="B43" i="3"/>
  <c r="B49" i="3"/>
  <c r="B97" i="3" s="1"/>
  <c r="B50" i="3"/>
  <c r="B98" i="3" s="1"/>
  <c r="B51" i="3"/>
  <c r="B33" i="3"/>
  <c r="B84" i="3" s="1"/>
  <c r="B34" i="3"/>
  <c r="B85" i="3" s="1"/>
  <c r="B35" i="3"/>
  <c r="B86" i="3" s="1"/>
  <c r="B36" i="3"/>
  <c r="B87" i="3" s="1"/>
  <c r="B45" i="3"/>
  <c r="B47" i="3"/>
  <c r="N33" i="1"/>
  <c r="F51" i="3"/>
  <c r="E51" i="3"/>
  <c r="D46" i="3"/>
  <c r="D94" i="3" s="1"/>
  <c r="K51" i="3"/>
  <c r="D45" i="3"/>
  <c r="D93" i="3" s="1"/>
  <c r="L51" i="3"/>
  <c r="H51" i="3"/>
  <c r="I51" i="3"/>
  <c r="J51" i="3"/>
  <c r="D28" i="1"/>
  <c r="D26" i="1"/>
  <c r="D88" i="1" s="1"/>
  <c r="D90" i="1" l="1"/>
  <c r="D27" i="1"/>
  <c r="B70" i="3"/>
  <c r="B112" i="3" s="1"/>
  <c r="B111" i="3"/>
  <c r="B72" i="3"/>
  <c r="B114" i="3" s="1"/>
  <c r="B113" i="3"/>
  <c r="B44" i="3"/>
  <c r="B92" i="3" s="1"/>
  <c r="B91" i="3"/>
  <c r="B48" i="3"/>
  <c r="B96" i="3" s="1"/>
  <c r="B95" i="3"/>
  <c r="B52" i="3"/>
  <c r="B100" i="3" s="1"/>
  <c r="B99" i="3"/>
  <c r="B46" i="3"/>
  <c r="B94" i="3" s="1"/>
  <c r="B93" i="3"/>
  <c r="D34" i="1"/>
  <c r="D51" i="3"/>
  <c r="D99" i="3" s="1"/>
  <c r="D52" i="3"/>
  <c r="D100" i="3" s="1"/>
  <c r="D45" i="1"/>
  <c r="D103" i="1" s="1"/>
  <c r="C45" i="1"/>
  <c r="D44" i="1"/>
  <c r="D102" i="1" s="1"/>
  <c r="D43" i="1"/>
  <c r="D101" i="1" s="1"/>
  <c r="D42" i="1"/>
  <c r="D100" i="1" s="1"/>
  <c r="D41" i="1"/>
  <c r="D99" i="1" s="1"/>
  <c r="C41" i="1"/>
  <c r="M38" i="1"/>
  <c r="L38" i="1"/>
  <c r="K38" i="1"/>
  <c r="J38" i="1"/>
  <c r="I38" i="1"/>
  <c r="H38" i="1"/>
  <c r="G38" i="1"/>
  <c r="F38" i="1"/>
  <c r="E38" i="1"/>
  <c r="D96" i="1" l="1"/>
  <c r="D48" i="1"/>
  <c r="D106" i="1" s="1"/>
  <c r="D47" i="1"/>
  <c r="D105" i="1" s="1"/>
  <c r="F27" i="1"/>
  <c r="G27" i="1"/>
  <c r="H27" i="1"/>
  <c r="I27" i="1"/>
  <c r="J27" i="1"/>
  <c r="K27" i="1"/>
  <c r="L27" i="1"/>
  <c r="M27" i="1"/>
  <c r="E29" i="1"/>
  <c r="F29" i="1"/>
  <c r="G29" i="1"/>
  <c r="H29" i="1"/>
  <c r="I29" i="1"/>
  <c r="J29" i="1"/>
  <c r="K29" i="1"/>
  <c r="L29" i="1"/>
  <c r="M29" i="1"/>
  <c r="C32" i="1"/>
  <c r="C31" i="1"/>
  <c r="C33" i="1"/>
  <c r="C29" i="1"/>
  <c r="B34" i="1"/>
  <c r="B30" i="1"/>
  <c r="C27" i="1"/>
  <c r="B28" i="1"/>
  <c r="J33" i="1" l="1"/>
  <c r="M33" i="1"/>
  <c r="E33" i="1"/>
  <c r="L33" i="1"/>
  <c r="D30" i="1"/>
  <c r="D92" i="1" s="1"/>
  <c r="K33" i="1"/>
  <c r="I33" i="1"/>
  <c r="G33" i="1"/>
  <c r="H33" i="1"/>
  <c r="C19" i="1"/>
  <c r="C17" i="1"/>
  <c r="C18" i="1"/>
  <c r="C16" i="1"/>
  <c r="C15" i="1"/>
  <c r="C14" i="1"/>
  <c r="D32" i="1" l="1"/>
  <c r="D94" i="1" s="1"/>
  <c r="D31" i="1"/>
  <c r="D93" i="1" s="1"/>
  <c r="F33" i="1"/>
  <c r="D25" i="1"/>
  <c r="D87" i="1" s="1"/>
  <c r="D89" i="1"/>
  <c r="D29" i="1"/>
  <c r="D91" i="1" s="1"/>
  <c r="D33" i="1" l="1"/>
  <c r="D95" i="1" s="1"/>
</calcChain>
</file>

<file path=xl/sharedStrings.xml><?xml version="1.0" encoding="utf-8"?>
<sst xmlns="http://schemas.openxmlformats.org/spreadsheetml/2006/main" count="3154" uniqueCount="962">
  <si>
    <t>Investigation title</t>
  </si>
  <si>
    <t>Investigation number(s)</t>
  </si>
  <si>
    <t>Investigation phase</t>
  </si>
  <si>
    <t>US producer</t>
  </si>
  <si>
    <t>Values in</t>
  </si>
  <si>
    <t>US importer</t>
  </si>
  <si>
    <t xml:space="preserve">Quantities in </t>
  </si>
  <si>
    <t>Foreign producer or exporter</t>
  </si>
  <si>
    <t>AUVs in</t>
  </si>
  <si>
    <t>AUV multiple</t>
  </si>
  <si>
    <t>Note: Must have a non zero number to have AUVs calculate on data tabs</t>
  </si>
  <si>
    <t>Year for data collection</t>
  </si>
  <si>
    <t>No</t>
  </si>
  <si>
    <t>INTERNAL USITC INSTRUCTIONS</t>
  </si>
  <si>
    <t>Yes</t>
  </si>
  <si>
    <t>(1) input the relevant variable on this tab (lines 3 through 10)</t>
  </si>
  <si>
    <t>(2) create Imports / foreign industry tab for each subject country:</t>
  </si>
  <si>
    <t>Change the drop down for at the top of the page to the relevant subject country (line 10)</t>
  </si>
  <si>
    <t>Public (non-confidential) version</t>
  </si>
  <si>
    <t>Update the tab name to the 2-digit ISO country code for the country, e.g., BR = Brazil (line 11 should give you the relevant code)</t>
  </si>
  <si>
    <t>Confidential version:  Contains business proprietary information</t>
  </si>
  <si>
    <t>Create copies of the importers tab and repeat, as needed</t>
  </si>
  <si>
    <t>(3) Individually lock all tabs from editing using password:  eNOIfun</t>
  </si>
  <si>
    <t>Save password for case somewhere for reference</t>
  </si>
  <si>
    <t>(4) Hide this tab (Var) so it is not visible to parties, (do so via visual basic editor, selecting "xlSheetVeryHidden") so you cannot right click to unhide the tab</t>
  </si>
  <si>
    <t xml:space="preserve">(5) Save as standard file name (EDIS Inv. #_short product name-NOI_worksheet) (701-559_OSBM-NOI_worksheet)
</t>
  </si>
  <si>
    <t>Afghanistan</t>
  </si>
  <si>
    <t>AF</t>
  </si>
  <si>
    <t>Åland Islands</t>
  </si>
  <si>
    <t>AX</t>
  </si>
  <si>
    <t>Albania</t>
  </si>
  <si>
    <t>AL</t>
  </si>
  <si>
    <t>Algeria</t>
  </si>
  <si>
    <t>DZ</t>
  </si>
  <si>
    <t>American Samoa</t>
  </si>
  <si>
    <t>AS</t>
  </si>
  <si>
    <t>Andorra</t>
  </si>
  <si>
    <t>AD</t>
  </si>
  <si>
    <t>Angola</t>
  </si>
  <si>
    <t>AO</t>
  </si>
  <si>
    <t>Anguilla</t>
  </si>
  <si>
    <t>AI</t>
  </si>
  <si>
    <t>Antarctica</t>
  </si>
  <si>
    <t>AQ</t>
  </si>
  <si>
    <t>Antigua and Barbuda</t>
  </si>
  <si>
    <t>AG</t>
  </si>
  <si>
    <t>Argentina</t>
  </si>
  <si>
    <t>AR</t>
  </si>
  <si>
    <t>Armenia</t>
  </si>
  <si>
    <t>AM</t>
  </si>
  <si>
    <t>Aruba</t>
  </si>
  <si>
    <t>AW</t>
  </si>
  <si>
    <t>Australia</t>
  </si>
  <si>
    <t>AU</t>
  </si>
  <si>
    <t>Austria</t>
  </si>
  <si>
    <t>AT</t>
  </si>
  <si>
    <t>Azerbaijan</t>
  </si>
  <si>
    <t>AZ</t>
  </si>
  <si>
    <t>Bahamas</t>
  </si>
  <si>
    <t>BS</t>
  </si>
  <si>
    <t>Bahrain</t>
  </si>
  <si>
    <t>BH</t>
  </si>
  <si>
    <t>Bangladesh</t>
  </si>
  <si>
    <t>BD</t>
  </si>
  <si>
    <t>Barbados</t>
  </si>
  <si>
    <t>BB</t>
  </si>
  <si>
    <t>Belarus</t>
  </si>
  <si>
    <t>BY</t>
  </si>
  <si>
    <t>Belgium</t>
  </si>
  <si>
    <t>BE</t>
  </si>
  <si>
    <t>Belize</t>
  </si>
  <si>
    <t>BZ</t>
  </si>
  <si>
    <t>Benin</t>
  </si>
  <si>
    <t>BJ</t>
  </si>
  <si>
    <t>Bermuda</t>
  </si>
  <si>
    <t>BM</t>
  </si>
  <si>
    <t>Bhutan</t>
  </si>
  <si>
    <t>BT</t>
  </si>
  <si>
    <t>Bolivia</t>
  </si>
  <si>
    <t>BO</t>
  </si>
  <si>
    <t>Bonaire, Sint Eustatius and Saba</t>
  </si>
  <si>
    <t>BQ</t>
  </si>
  <si>
    <t>Bosnia and Herzegovina</t>
  </si>
  <si>
    <t>BA</t>
  </si>
  <si>
    <t>Botswana</t>
  </si>
  <si>
    <t>BW</t>
  </si>
  <si>
    <t>Bouvet Island</t>
  </si>
  <si>
    <t>BV</t>
  </si>
  <si>
    <t>Brazil</t>
  </si>
  <si>
    <t>BR</t>
  </si>
  <si>
    <t>British Indian Ocean Territory</t>
  </si>
  <si>
    <t>IO</t>
  </si>
  <si>
    <t>Brunei Darussalam</t>
  </si>
  <si>
    <t>BN</t>
  </si>
  <si>
    <t>Bulgaria</t>
  </si>
  <si>
    <t>BG</t>
  </si>
  <si>
    <t>Burkina Faso</t>
  </si>
  <si>
    <t>BF</t>
  </si>
  <si>
    <t>Burundi</t>
  </si>
  <si>
    <t>BI</t>
  </si>
  <si>
    <t>Cabo Verde</t>
  </si>
  <si>
    <t>CV</t>
  </si>
  <si>
    <t>Cambodia</t>
  </si>
  <si>
    <t>KH</t>
  </si>
  <si>
    <t>Cameroon</t>
  </si>
  <si>
    <t>CM</t>
  </si>
  <si>
    <t>Canada</t>
  </si>
  <si>
    <t>CA</t>
  </si>
  <si>
    <t>Cayman Islands</t>
  </si>
  <si>
    <t>KY</t>
  </si>
  <si>
    <t>Central African Republic</t>
  </si>
  <si>
    <t>CF</t>
  </si>
  <si>
    <t>Chad</t>
  </si>
  <si>
    <t>TD</t>
  </si>
  <si>
    <t>Chile</t>
  </si>
  <si>
    <t>CL</t>
  </si>
  <si>
    <t>China</t>
  </si>
  <si>
    <t>CN</t>
  </si>
  <si>
    <t>Christmas Island</t>
  </si>
  <si>
    <t>CX</t>
  </si>
  <si>
    <t>Cocos (Keeling) Islands</t>
  </si>
  <si>
    <t>CC</t>
  </si>
  <si>
    <t>Colombia</t>
  </si>
  <si>
    <t>CO</t>
  </si>
  <si>
    <t>Comoros</t>
  </si>
  <si>
    <t>KM</t>
  </si>
  <si>
    <t>Congo, DRC</t>
  </si>
  <si>
    <t>CD</t>
  </si>
  <si>
    <t>Congo, Republic</t>
  </si>
  <si>
    <t>CG</t>
  </si>
  <si>
    <t>Cook Islands</t>
  </si>
  <si>
    <t>CK</t>
  </si>
  <si>
    <t>Costa Rica</t>
  </si>
  <si>
    <t>CR</t>
  </si>
  <si>
    <t>Côte d'Ivoire</t>
  </si>
  <si>
    <t>CI</t>
  </si>
  <si>
    <t>Croatia</t>
  </si>
  <si>
    <t>HR</t>
  </si>
  <si>
    <t>Cuba</t>
  </si>
  <si>
    <t>CU</t>
  </si>
  <si>
    <t>Curaçao</t>
  </si>
  <si>
    <t>CW</t>
  </si>
  <si>
    <t>Cyprus</t>
  </si>
  <si>
    <t>CY</t>
  </si>
  <si>
    <t>Czechia</t>
  </si>
  <si>
    <t>CZ</t>
  </si>
  <si>
    <t>Denmark</t>
  </si>
  <si>
    <t>DK</t>
  </si>
  <si>
    <t>Djibouti</t>
  </si>
  <si>
    <t>DJ</t>
  </si>
  <si>
    <t>Dominica</t>
  </si>
  <si>
    <t>DM</t>
  </si>
  <si>
    <t>Dominican Republic</t>
  </si>
  <si>
    <t>DO</t>
  </si>
  <si>
    <t>Ecuador</t>
  </si>
  <si>
    <t>EC</t>
  </si>
  <si>
    <t>Egypt</t>
  </si>
  <si>
    <t>EG</t>
  </si>
  <si>
    <t>El Salvador</t>
  </si>
  <si>
    <t>SV</t>
  </si>
  <si>
    <t>Equatorial Guinea</t>
  </si>
  <si>
    <t>GQ</t>
  </si>
  <si>
    <t>Eritrea</t>
  </si>
  <si>
    <t>ER</t>
  </si>
  <si>
    <t>Estonia</t>
  </si>
  <si>
    <t>EE</t>
  </si>
  <si>
    <t>Eswatini</t>
  </si>
  <si>
    <t>SZ</t>
  </si>
  <si>
    <t>Ethiopia</t>
  </si>
  <si>
    <t>ET</t>
  </si>
  <si>
    <t>Falkland Islands</t>
  </si>
  <si>
    <t>FK</t>
  </si>
  <si>
    <t>Faroe Islands</t>
  </si>
  <si>
    <t>FO</t>
  </si>
  <si>
    <t>Fiji</t>
  </si>
  <si>
    <t>FJ</t>
  </si>
  <si>
    <t>Finland</t>
  </si>
  <si>
    <t>FI</t>
  </si>
  <si>
    <t>France</t>
  </si>
  <si>
    <t>FR</t>
  </si>
  <si>
    <t>French Guiana</t>
  </si>
  <si>
    <t>GF</t>
  </si>
  <si>
    <t>French Polynesia</t>
  </si>
  <si>
    <t>PF</t>
  </si>
  <si>
    <t>French Southern Territories</t>
  </si>
  <si>
    <t>TF</t>
  </si>
  <si>
    <t>Gabon</t>
  </si>
  <si>
    <t>GA</t>
  </si>
  <si>
    <t>Gambia</t>
  </si>
  <si>
    <t>GM</t>
  </si>
  <si>
    <t>Georgia</t>
  </si>
  <si>
    <t>GE</t>
  </si>
  <si>
    <t>Germany</t>
  </si>
  <si>
    <t>DE</t>
  </si>
  <si>
    <t>Ghana</t>
  </si>
  <si>
    <t>GH</t>
  </si>
  <si>
    <t>Gibraltar</t>
  </si>
  <si>
    <t>GI</t>
  </si>
  <si>
    <t>Greece</t>
  </si>
  <si>
    <t>GR</t>
  </si>
  <si>
    <t>Greenland</t>
  </si>
  <si>
    <t>GL</t>
  </si>
  <si>
    <t>Grenada</t>
  </si>
  <si>
    <t>GD</t>
  </si>
  <si>
    <t>Guadeloupe</t>
  </si>
  <si>
    <t>GP</t>
  </si>
  <si>
    <t>Guam</t>
  </si>
  <si>
    <t>GU</t>
  </si>
  <si>
    <t>Guatemala</t>
  </si>
  <si>
    <t>GT</t>
  </si>
  <si>
    <t>Guernsey</t>
  </si>
  <si>
    <t>GG</t>
  </si>
  <si>
    <t>Guinea</t>
  </si>
  <si>
    <t>GN</t>
  </si>
  <si>
    <t>Guinea-Bissau</t>
  </si>
  <si>
    <t>GW</t>
  </si>
  <si>
    <t>Guyana</t>
  </si>
  <si>
    <t>GY</t>
  </si>
  <si>
    <t>Haiti</t>
  </si>
  <si>
    <t>HT</t>
  </si>
  <si>
    <t>Heard / McDonald Islands</t>
  </si>
  <si>
    <t>HM</t>
  </si>
  <si>
    <t>Holy See</t>
  </si>
  <si>
    <t>VA</t>
  </si>
  <si>
    <t>Honduras</t>
  </si>
  <si>
    <t>HN</t>
  </si>
  <si>
    <t>Hong Kong</t>
  </si>
  <si>
    <t>HK</t>
  </si>
  <si>
    <t>Hungary</t>
  </si>
  <si>
    <t>HU</t>
  </si>
  <si>
    <t>Iceland</t>
  </si>
  <si>
    <t>IS</t>
  </si>
  <si>
    <t>India</t>
  </si>
  <si>
    <t>IN</t>
  </si>
  <si>
    <t>Indonesia</t>
  </si>
  <si>
    <t>ID</t>
  </si>
  <si>
    <t>Iran</t>
  </si>
  <si>
    <t>IR</t>
  </si>
  <si>
    <t>Iraq</t>
  </si>
  <si>
    <t>IQ</t>
  </si>
  <si>
    <t>Ireland</t>
  </si>
  <si>
    <t>IE</t>
  </si>
  <si>
    <t>Isle of Man</t>
  </si>
  <si>
    <t>IM</t>
  </si>
  <si>
    <t>Israel</t>
  </si>
  <si>
    <t>IL</t>
  </si>
  <si>
    <t>Italy</t>
  </si>
  <si>
    <t>IT</t>
  </si>
  <si>
    <t>Jamaica</t>
  </si>
  <si>
    <t>JM</t>
  </si>
  <si>
    <t>Japan</t>
  </si>
  <si>
    <t>JP</t>
  </si>
  <si>
    <t>Jersey</t>
  </si>
  <si>
    <t>JE</t>
  </si>
  <si>
    <t>Jordan</t>
  </si>
  <si>
    <t>JO</t>
  </si>
  <si>
    <t>Kazakhstan</t>
  </si>
  <si>
    <t>KZ</t>
  </si>
  <si>
    <t>Kenya</t>
  </si>
  <si>
    <t>KE</t>
  </si>
  <si>
    <t>Kiribati</t>
  </si>
  <si>
    <t>KI</t>
  </si>
  <si>
    <t>Kuwait</t>
  </si>
  <si>
    <t>KW</t>
  </si>
  <si>
    <t>Kyrgyzstan</t>
  </si>
  <si>
    <t>KG</t>
  </si>
  <si>
    <t>Laos</t>
  </si>
  <si>
    <t>LA</t>
  </si>
  <si>
    <t>Latvia</t>
  </si>
  <si>
    <t>LV</t>
  </si>
  <si>
    <t>Lebanon</t>
  </si>
  <si>
    <t>LB</t>
  </si>
  <si>
    <t>Lesotho</t>
  </si>
  <si>
    <t>LS</t>
  </si>
  <si>
    <t>Liberia</t>
  </si>
  <si>
    <t>LR</t>
  </si>
  <si>
    <t>Libya</t>
  </si>
  <si>
    <t>LY</t>
  </si>
  <si>
    <t>Liechtenstein</t>
  </si>
  <si>
    <t>LI</t>
  </si>
  <si>
    <t>Lithuania</t>
  </si>
  <si>
    <t>LT</t>
  </si>
  <si>
    <t>Luxembourg</t>
  </si>
  <si>
    <t>LU</t>
  </si>
  <si>
    <t>Macao</t>
  </si>
  <si>
    <t>MO</t>
  </si>
  <si>
    <t>Madagascar</t>
  </si>
  <si>
    <t>MG</t>
  </si>
  <si>
    <t>Malawi</t>
  </si>
  <si>
    <t>MW</t>
  </si>
  <si>
    <t>Malaysia</t>
  </si>
  <si>
    <t>MY</t>
  </si>
  <si>
    <t>Maldives</t>
  </si>
  <si>
    <t>MV</t>
  </si>
  <si>
    <t>Mali</t>
  </si>
  <si>
    <t>ML</t>
  </si>
  <si>
    <t>Malta</t>
  </si>
  <si>
    <t>MT</t>
  </si>
  <si>
    <t>Marshall Islands</t>
  </si>
  <si>
    <t>MH</t>
  </si>
  <si>
    <t>Martinique</t>
  </si>
  <si>
    <t>MQ</t>
  </si>
  <si>
    <t>Mauritania</t>
  </si>
  <si>
    <t>MR</t>
  </si>
  <si>
    <t>Mauritius</t>
  </si>
  <si>
    <t>MU</t>
  </si>
  <si>
    <t>Mayotte</t>
  </si>
  <si>
    <t>YT</t>
  </si>
  <si>
    <t>Mexico</t>
  </si>
  <si>
    <t>MX</t>
  </si>
  <si>
    <t>Micronesia</t>
  </si>
  <si>
    <t>FM</t>
  </si>
  <si>
    <t>Moldova</t>
  </si>
  <si>
    <t>MD</t>
  </si>
  <si>
    <t>Monaco</t>
  </si>
  <si>
    <t>MC</t>
  </si>
  <si>
    <t>Mongolia</t>
  </si>
  <si>
    <t>MN</t>
  </si>
  <si>
    <t>Montenegro</t>
  </si>
  <si>
    <t>ME</t>
  </si>
  <si>
    <t>Montserrat</t>
  </si>
  <si>
    <t>MS</t>
  </si>
  <si>
    <t>Morocco</t>
  </si>
  <si>
    <t>MA</t>
  </si>
  <si>
    <t>Mozambique</t>
  </si>
  <si>
    <t>MZ</t>
  </si>
  <si>
    <t>Myanmar</t>
  </si>
  <si>
    <t>MM</t>
  </si>
  <si>
    <t>Namibia</t>
  </si>
  <si>
    <t>NA</t>
  </si>
  <si>
    <t>Nauru</t>
  </si>
  <si>
    <t>NR</t>
  </si>
  <si>
    <t>Nepal</t>
  </si>
  <si>
    <t>NP</t>
  </si>
  <si>
    <t>Netherlands</t>
  </si>
  <si>
    <t>NL</t>
  </si>
  <si>
    <t>New Caledonia</t>
  </si>
  <si>
    <t>NC</t>
  </si>
  <si>
    <t>New Zealand</t>
  </si>
  <si>
    <t>NZ</t>
  </si>
  <si>
    <t>Nicaragua</t>
  </si>
  <si>
    <t>NI</t>
  </si>
  <si>
    <t xml:space="preserve">Niger </t>
  </si>
  <si>
    <t>NE</t>
  </si>
  <si>
    <t>Nigeria</t>
  </si>
  <si>
    <t>NG</t>
  </si>
  <si>
    <t>Niue</t>
  </si>
  <si>
    <t>NU</t>
  </si>
  <si>
    <t>Norfolk Island</t>
  </si>
  <si>
    <t>NF</t>
  </si>
  <si>
    <t>North Korea</t>
  </si>
  <si>
    <t>KP</t>
  </si>
  <si>
    <t>Northern Mariana Islands</t>
  </si>
  <si>
    <t>MP</t>
  </si>
  <si>
    <t>Norway</t>
  </si>
  <si>
    <t>NO</t>
  </si>
  <si>
    <t>Oman</t>
  </si>
  <si>
    <t>OM</t>
  </si>
  <si>
    <t>Pakistan</t>
  </si>
  <si>
    <t>PK</t>
  </si>
  <si>
    <t>Palau</t>
  </si>
  <si>
    <t>PW</t>
  </si>
  <si>
    <t>Palestine, State of</t>
  </si>
  <si>
    <t>PS</t>
  </si>
  <si>
    <t>Panama</t>
  </si>
  <si>
    <t>PA</t>
  </si>
  <si>
    <t>Papua New Guinea</t>
  </si>
  <si>
    <t>PG</t>
  </si>
  <si>
    <t>Paraguay</t>
  </si>
  <si>
    <t>PY</t>
  </si>
  <si>
    <t>Peru</t>
  </si>
  <si>
    <t>PE</t>
  </si>
  <si>
    <t>Philippines</t>
  </si>
  <si>
    <t>PH</t>
  </si>
  <si>
    <t>Pitcairn</t>
  </si>
  <si>
    <t>PN</t>
  </si>
  <si>
    <t>Poland</t>
  </si>
  <si>
    <t>PL</t>
  </si>
  <si>
    <t>Portugal</t>
  </si>
  <si>
    <t>PT</t>
  </si>
  <si>
    <t>Puerto Rico</t>
  </si>
  <si>
    <t>PR</t>
  </si>
  <si>
    <t>Qatar</t>
  </si>
  <si>
    <t>QA</t>
  </si>
  <si>
    <t>Republic of North Macedonia</t>
  </si>
  <si>
    <t>MK</t>
  </si>
  <si>
    <t>Réunion</t>
  </si>
  <si>
    <t>RE</t>
  </si>
  <si>
    <t>Romania</t>
  </si>
  <si>
    <t>RO</t>
  </si>
  <si>
    <t>Russian Federation</t>
  </si>
  <si>
    <t>RU</t>
  </si>
  <si>
    <t>Rwanda</t>
  </si>
  <si>
    <t>RW</t>
  </si>
  <si>
    <t>Saint Barthélemy</t>
  </si>
  <si>
    <t>BL</t>
  </si>
  <si>
    <t>Saint Helena</t>
  </si>
  <si>
    <t>SH</t>
  </si>
  <si>
    <t>Saint Kitts and Nevis</t>
  </si>
  <si>
    <t>KN</t>
  </si>
  <si>
    <t>Saint Lucia</t>
  </si>
  <si>
    <t>LC</t>
  </si>
  <si>
    <t>Saint Martin</t>
  </si>
  <si>
    <t>MF</t>
  </si>
  <si>
    <t>Saint Pierre and Miquelon</t>
  </si>
  <si>
    <t>PM</t>
  </si>
  <si>
    <t>Saint Vincent / Grenadines</t>
  </si>
  <si>
    <t>VC</t>
  </si>
  <si>
    <t>Samoa</t>
  </si>
  <si>
    <t>WS</t>
  </si>
  <si>
    <t>San Marino</t>
  </si>
  <si>
    <t>SM</t>
  </si>
  <si>
    <t>Sao Tome and Principe</t>
  </si>
  <si>
    <t>ST</t>
  </si>
  <si>
    <t>Saudi Arabia</t>
  </si>
  <si>
    <t>SA</t>
  </si>
  <si>
    <t>Senegal</t>
  </si>
  <si>
    <t>SN</t>
  </si>
  <si>
    <t>Serbia</t>
  </si>
  <si>
    <t>RS</t>
  </si>
  <si>
    <t>Seychelles</t>
  </si>
  <si>
    <t>SC</t>
  </si>
  <si>
    <t>Sierra Leone</t>
  </si>
  <si>
    <t>SL</t>
  </si>
  <si>
    <t>Singapore</t>
  </si>
  <si>
    <t>SG</t>
  </si>
  <si>
    <t>Sint Maarten</t>
  </si>
  <si>
    <t>SX</t>
  </si>
  <si>
    <t>Slovakia</t>
  </si>
  <si>
    <t>SK</t>
  </si>
  <si>
    <t>Slovenia</t>
  </si>
  <si>
    <t>SI</t>
  </si>
  <si>
    <t>Solomon Islands</t>
  </si>
  <si>
    <t>SB</t>
  </si>
  <si>
    <t>Somalia</t>
  </si>
  <si>
    <t>SO</t>
  </si>
  <si>
    <t>South Africa</t>
  </si>
  <si>
    <t>ZA</t>
  </si>
  <si>
    <t>South Korea</t>
  </si>
  <si>
    <t>KR</t>
  </si>
  <si>
    <t>South Sudan</t>
  </si>
  <si>
    <t>SS</t>
  </si>
  <si>
    <t>Spain</t>
  </si>
  <si>
    <t>ES</t>
  </si>
  <si>
    <t>Sri Lanka</t>
  </si>
  <si>
    <t>LK</t>
  </si>
  <si>
    <t>Sudan</t>
  </si>
  <si>
    <t>SD</t>
  </si>
  <si>
    <t>Suriname</t>
  </si>
  <si>
    <t>SR</t>
  </si>
  <si>
    <t>Svalbard and Jan Mayen</t>
  </si>
  <si>
    <t>SJ</t>
  </si>
  <si>
    <t>Sweden</t>
  </si>
  <si>
    <t>SE</t>
  </si>
  <si>
    <t>Switzerland</t>
  </si>
  <si>
    <t>CH</t>
  </si>
  <si>
    <t>Syrian Arab Republic</t>
  </si>
  <si>
    <t>SY</t>
  </si>
  <si>
    <t>Taiwan</t>
  </si>
  <si>
    <t>TW</t>
  </si>
  <si>
    <t>Tajikistan</t>
  </si>
  <si>
    <t>TJ</t>
  </si>
  <si>
    <t>Tanzania, United Republic of</t>
  </si>
  <si>
    <t>TZ</t>
  </si>
  <si>
    <t>Thailand</t>
  </si>
  <si>
    <t>TH</t>
  </si>
  <si>
    <t>Timor-Leste</t>
  </si>
  <si>
    <t>TL</t>
  </si>
  <si>
    <t>Togo</t>
  </si>
  <si>
    <t>TG</t>
  </si>
  <si>
    <t>Tokelau</t>
  </si>
  <si>
    <t>TK</t>
  </si>
  <si>
    <t>Tonga</t>
  </si>
  <si>
    <t>TO</t>
  </si>
  <si>
    <t>Trinidad and Tobago</t>
  </si>
  <si>
    <t>TT</t>
  </si>
  <si>
    <t>Tunisia</t>
  </si>
  <si>
    <t>TN</t>
  </si>
  <si>
    <t>Turkey</t>
  </si>
  <si>
    <t>TR</t>
  </si>
  <si>
    <t>Turkmenistan</t>
  </si>
  <si>
    <t>TM</t>
  </si>
  <si>
    <t>Turks and Caicos Islands</t>
  </si>
  <si>
    <t>TC</t>
  </si>
  <si>
    <t>Tuvalu</t>
  </si>
  <si>
    <t>TV</t>
  </si>
  <si>
    <t>Uganda</t>
  </si>
  <si>
    <t>UG</t>
  </si>
  <si>
    <t>Ukraine</t>
  </si>
  <si>
    <t>UA</t>
  </si>
  <si>
    <t>United Arab Emirates</t>
  </si>
  <si>
    <t>AE</t>
  </si>
  <si>
    <t>United Kingdom of Great Britain and Northern Ireland</t>
  </si>
  <si>
    <t>GB</t>
  </si>
  <si>
    <t>United States</t>
  </si>
  <si>
    <t>US</t>
  </si>
  <si>
    <t>Uruguay</t>
  </si>
  <si>
    <t>UY</t>
  </si>
  <si>
    <t>Uzbekistan</t>
  </si>
  <si>
    <t>UZ</t>
  </si>
  <si>
    <t>Vanuatu</t>
  </si>
  <si>
    <t>VU</t>
  </si>
  <si>
    <t>Venezuela</t>
  </si>
  <si>
    <t>VE</t>
  </si>
  <si>
    <t>Vietnam</t>
  </si>
  <si>
    <t>VN</t>
  </si>
  <si>
    <t>Virgin Islands (British)</t>
  </si>
  <si>
    <t>VG</t>
  </si>
  <si>
    <t>Virgin Islands (U.S.)</t>
  </si>
  <si>
    <t>VI</t>
  </si>
  <si>
    <t>Wallis and Futuna</t>
  </si>
  <si>
    <t>WF</t>
  </si>
  <si>
    <t>Western Sahara</t>
  </si>
  <si>
    <t>EH</t>
  </si>
  <si>
    <t>Yemen</t>
  </si>
  <si>
    <t>YE</t>
  </si>
  <si>
    <t>Zambia</t>
  </si>
  <si>
    <t>ZM</t>
  </si>
  <si>
    <t>Zimbabwe</t>
  </si>
  <si>
    <t>ZW</t>
  </si>
  <si>
    <t>START</t>
  </si>
  <si>
    <t>Instructions on using this worksheet in developing a response to a Commission Notice of Institution relating to:</t>
  </si>
  <si>
    <t>Instructions</t>
  </si>
  <si>
    <t>*Interested party information will populate once inputted by your firm in “#1,2,3” tab</t>
  </si>
  <si>
    <t>Pursuant to the Tariff Act of 1930, interested parties are requested to respond to the notice of institution by submitting the information specified in that notice.  </t>
  </si>
  <si>
    <t>The submission of responses to the notice of institution in Excel format allows the Commission to electronically extract data and thus, compile, assess, and analyze submitted data more efficiently and promptly. </t>
  </si>
  <si>
    <t>This Excel worksheet covers all items mentioned in the Commission’s notice of institution EXCEPT for items 4 and 12. Your responses to required items 4 and 12 and any additional information/documentation you deem necessary for your response will need to be drafted outside of this worksheet. A PDF of this Excel worksheet together with your responses to required items 4 and 12 and any additional information should be compiled and submitted as one EDIS filing. </t>
  </si>
  <si>
    <t>Each tab corresponds to items as labeled/numbered in the section of the notice entitled “Information To Be Provided In Response To This Notice Of Institution”.</t>
  </si>
  <si>
    <t>***For your response to be considered, it must be filed on EDIS.*** </t>
  </si>
  <si>
    <t>Complete additional worksheet(s) if more than ten firms are part of your response.</t>
  </si>
  <si>
    <r>
      <t xml:space="preserve">Multiple firms also have the option to file one consolidated response to the Notice of Institution </t>
    </r>
    <r>
      <rPr>
        <u/>
        <sz val="11"/>
        <color theme="1"/>
        <rFont val="Calibri"/>
        <family val="2"/>
        <scheme val="minor"/>
      </rPr>
      <t>on behalf of</t>
    </r>
    <r>
      <rPr>
        <sz val="11"/>
        <color theme="1"/>
        <rFont val="Calibri"/>
        <family val="2"/>
        <scheme val="minor"/>
      </rPr>
      <t xml:space="preserve"> an ad hoc coalition (as firm 1 in tab #1,2,3).</t>
    </r>
  </si>
  <si>
    <t>STEP 1: COMPLETE THE WORKSHEET </t>
  </si>
  <si>
    <t>Please work through and ensure the data inputs do not contain any data entry errors, and that derivative calculations provided in the worksheet appear reasonable.  If a "Data Flag" is tripped (and an error message displayed), please revise and correct that data prior to submission to the Commission as appropriate. </t>
  </si>
  <si>
    <t>Leave blank any fields that are not applicable to your firm. </t>
  </si>
  <si>
    <t>Do NOT attempt to modify the format or permissions of this worksheet. </t>
  </si>
  <si>
    <t>Do NOT attempt to delete any rows or tabs from this worksheet. </t>
  </si>
  <si>
    <t>Do NOT modify existing file name except to append a party name</t>
  </si>
  <si>
    <r>
      <t xml:space="preserve"> e.g. 701-559_OSBM-NOI_worksheet_</t>
    </r>
    <r>
      <rPr>
        <b/>
        <i/>
        <sz val="11"/>
        <color rgb="FFFF0000"/>
        <rFont val="Calibri"/>
        <family val="2"/>
        <scheme val="minor"/>
      </rPr>
      <t>PARTY_NAME</t>
    </r>
    <r>
      <rPr>
        <b/>
        <i/>
        <sz val="11"/>
        <color theme="1"/>
        <rFont val="Calibri"/>
        <family val="2"/>
        <scheme val="minor"/>
      </rPr>
      <t xml:space="preserve">      (where text in black is not modified by your firm prior to submission to USITC).</t>
    </r>
  </si>
  <si>
    <t>STEP 2: CONVERT TO PDF FORMAT AND FILE ON EDIS </t>
  </si>
  <si>
    <t>Convert all tabs into a compiled PDF.  </t>
  </si>
  <si>
    <t>To convert Excel into PDF, either “save as” PDF or “print” to PDF. The print settings have been preselected for PDF conversion. DO NOT make any adjustments to the print settings to ensure a suitable presentation.  </t>
  </si>
  <si>
    <t>The compiled PDF should be exhibit 1 or attachment 1 of your firm's overall response to the Notice of Institution that is submitted into EDIS. Do not include blank PDF pages in exhibit/attachment 1 (for example firm identification pages that are not being used in your submission). </t>
  </si>
  <si>
    <t>For instructions on how to file your official submission into EDIS, refer to the Commission’s notice of institution. </t>
  </si>
  <si>
    <t>STEP 3: UPLOAD EXCEL WORKSHEET VIA SECURE PORTAL </t>
  </si>
  <si>
    <t>Please also submit this Excel worksheet via the secure portal shortly after formally filing on EDIS your response to the notice of institution. </t>
  </si>
  <si>
    <t>***By submitting the Excel worksheet to Commission staff, you are certifying that the worksheet matches your official submission on EDIS. *** </t>
  </si>
  <si>
    <t>Web address:  </t>
  </si>
  <si>
    <t>https://usitc.gov/noiportal</t>
  </si>
  <si>
    <t>Alternatively, the Excel worksheet may also be emailed to the assigned investigator. See Commission’s notice of institution for investigator’s contact email. </t>
  </si>
  <si>
    <t>Submitters are strongly encouraged to encrypt nonpublic documents that are electronically transmitted to the Commission to protect your sensitive information from unauthorized disclosure. The USITC secure portal and the Electronic Document Information System (EDIS) use Federal Information Processing Standards (FIPS) 140-2 cryptographic algorithms to encrypt data in transit. Submitting your nonpublic documents by a means that does not use these encryption algorithms (such as by email) may subject your firm’s nonpublic information to unauthorized disclosure during transmission. If you choose a non-encrypted method of electronic transmission, the Commission warns you that the risk of such possible unauthorized disclosure is assumed by you and not by the Commission. </t>
  </si>
  <si>
    <t>STEP 4: CREATING PUBLIC VERSION </t>
  </si>
  <si>
    <t>Business proprietary information should be removed from the public version of your official response.</t>
  </si>
  <si>
    <r>
      <t xml:space="preserve">
</t>
    </r>
    <r>
      <rPr>
        <i/>
        <sz val="11"/>
        <color theme="1"/>
        <rFont val="Calibri"/>
        <family val="2"/>
        <scheme val="minor"/>
      </rPr>
      <t>For the public version of tabs #1,2,3; #5,6; and #7,8,13</t>
    </r>
    <r>
      <rPr>
        <sz val="11"/>
        <color theme="1"/>
        <rFont val="Calibri"/>
        <family val="2"/>
        <scheme val="minor"/>
      </rPr>
      <t>: Remove all information deemed as business proprietary (i.e., information identified by brackets) and select "Public (non-confidential) version" from the header row's drop-down menu. Follow step 2 above for instructions on converting the public page to PDF for filing on EDIS. Additional text not visible in any blue entry field (i.e., outside allowed cell margins) must be separately included in your overall submission (i.e., outside of the information compiled in this worksheet).</t>
    </r>
  </si>
  <si>
    <r>
      <rPr>
        <i/>
        <sz val="11"/>
        <color theme="1"/>
        <rFont val="Calibri"/>
        <family val="2"/>
        <scheme val="minor"/>
      </rPr>
      <t>For the public version of tabs #9 and #10,11</t>
    </r>
    <r>
      <rPr>
        <sz val="11"/>
        <color theme="1"/>
        <rFont val="Calibri"/>
        <family val="2"/>
        <scheme val="minor"/>
      </rPr>
      <t>: Scroll down the page on each tab to the section following the green spanner row titled "Public (non-confidential) version" and select from the drop-down menus in each data element row to answer the question "Are data public?" According to your answer, the summary data will auto-populate (if public) or a "Redacted" message will auto-populate (if BPI). Follow step 2 above for instructions on converting the page to PDF and file only the Public portion for filing as a public document on EDIS.</t>
    </r>
  </si>
  <si>
    <t>END</t>
  </si>
  <si>
    <t>*Select appropriate header (i.e., BPI or Public) from the drop down menu.</t>
  </si>
  <si>
    <t>Interested party identification in response to a Commission Notice of Institution relating to:</t>
  </si>
  <si>
    <t>Interested party(ies)</t>
  </si>
  <si>
    <t>*Interested party information will populate once inputted by your firm in this tab.</t>
  </si>
  <si>
    <t>Name of law firm(s)</t>
  </si>
  <si>
    <t>Name of counsel (lead attorney(s))</t>
  </si>
  <si>
    <t>Counsel email(s) (lead attorney(s))</t>
  </si>
  <si>
    <t>Mixed</t>
  </si>
  <si>
    <t>Filed on behalf of (interested party short name):</t>
  </si>
  <si>
    <t>Identifying information for interested party / firm:</t>
  </si>
  <si>
    <t>Firm 1:  Name of interested party</t>
  </si>
  <si>
    <t>Firm 1:  Street Address</t>
  </si>
  <si>
    <t>Firm 1:  City</t>
  </si>
  <si>
    <t>Firm 1:  State</t>
  </si>
  <si>
    <t>Firm 1:  Zip</t>
  </si>
  <si>
    <t>Firm 1:  Country</t>
  </si>
  <si>
    <t>Firm 1:  Website</t>
  </si>
  <si>
    <t>Firm 1:  Certifying official name</t>
  </si>
  <si>
    <t>Firm 1:  Certifying official phone number</t>
  </si>
  <si>
    <t>Firm 1:  Certifying official email</t>
  </si>
  <si>
    <t>Interested party status (at least one must be marked "yes")  SM = subject merchandise;  DLP = domestic like product:</t>
  </si>
  <si>
    <t>Firm 1:  U.S. producer of DLP</t>
  </si>
  <si>
    <t>Firm 1:  U.S. importer of SM</t>
  </si>
  <si>
    <t>Firm 1:  Foreign producer/exporter of SM</t>
  </si>
  <si>
    <t>Firm 1:  U.S. union or worker group of DLP</t>
  </si>
  <si>
    <t>Firm 1:  U.S. association/coalition of DLP</t>
  </si>
  <si>
    <t>Firm 1:  Foreign association/coalition of SM</t>
  </si>
  <si>
    <t>Firm 1:  Foreign government of SM</t>
  </si>
  <si>
    <t>If your firm is both a U.S. Producer of the domestic like product and an importer of the subject merchandise:</t>
  </si>
  <si>
    <t>Firm 1:  Does your firm support orders:</t>
  </si>
  <si>
    <t>Firm 1:  If "mixed" support, please explain:</t>
  </si>
  <si>
    <t>If U.S. union or worker group, identify the firms in which your workers are employed:</t>
  </si>
  <si>
    <t>Firm 1:  Identify firm(s):</t>
  </si>
  <si>
    <t>If U.S. or foreign trade or business association or a coalition of firms/trade associations, identify the firms which are members of your association/coalition and provide a statement addressing the "majority" requirement to be considered an interested party:</t>
  </si>
  <si>
    <r>
      <t xml:space="preserve">Firm 1:  Indicate how "interested party"? 
</t>
    </r>
    <r>
      <rPr>
        <sz val="9"/>
        <color theme="1"/>
        <rFont val="Calibri"/>
        <family val="2"/>
        <scheme val="minor"/>
      </rPr>
      <t>Example: Widget Association consists of 10 individual members, 8 of which are U.S. producers of domestic like product (widgets), hence interested parties. 
{If your list of association members, is provided in your overall submission but not in this worksheet, please indicate the location.}</t>
    </r>
  </si>
  <si>
    <t>Is your firm/entity willing to participate in this proceeding by providing information requested by the Commission?</t>
  </si>
  <si>
    <t>Firm 1:  Willing to participate?</t>
  </si>
  <si>
    <t>Firm 2:  Name of interested party</t>
  </si>
  <si>
    <t>Firm 2:  Street Address</t>
  </si>
  <si>
    <t>Firm 2:  City</t>
  </si>
  <si>
    <t>Firm 2:  State</t>
  </si>
  <si>
    <t>Firm 2:  Zip</t>
  </si>
  <si>
    <t>Firm 2:  Country</t>
  </si>
  <si>
    <t>Firm 2:  Website</t>
  </si>
  <si>
    <t>Firm 2:  Certifying official name</t>
  </si>
  <si>
    <t>Firm 2:  Certifying official phone number</t>
  </si>
  <si>
    <t>Firm 2:  Certifying official email</t>
  </si>
  <si>
    <t>Firm 2:  U.S. producer of DLP</t>
  </si>
  <si>
    <t>Firm 2:  U.S. importer of SM</t>
  </si>
  <si>
    <t>Firm 2:  Foreign producer/exporter of SM</t>
  </si>
  <si>
    <t>Firm 2:  U.S. union or worker group of DLP</t>
  </si>
  <si>
    <t>Firm 2:  U.S. association of DLP</t>
  </si>
  <si>
    <t>Firm 2:  Foreign association of SM</t>
  </si>
  <si>
    <t>Firm 2:  Foreign government of SM</t>
  </si>
  <si>
    <t>Firm 2:  Does your firm support orders:</t>
  </si>
  <si>
    <t>Firm 2:  If "mixed" support, please explain:</t>
  </si>
  <si>
    <t>Firm 2:  Identify firm(s):</t>
  </si>
  <si>
    <t>If U.S. or foreign trade or business association, identify the firms which are members of your association and provide a statement addressing the "majority" requirement to be considered an interested party:</t>
  </si>
  <si>
    <r>
      <t xml:space="preserve">Firm 2:  Indicate how "interested party"? 
</t>
    </r>
    <r>
      <rPr>
        <sz val="9"/>
        <color theme="1"/>
        <rFont val="Calibri"/>
        <family val="2"/>
        <scheme val="minor"/>
      </rPr>
      <t>Example: Widget Association consists of 10 individual members, 8 of which are U.S. producers of domestic like product (widgets), hence interested parties. 
{If your list of association members, is provided in your overall submission but not in this worksheet, please indicate the location.}</t>
    </r>
  </si>
  <si>
    <t>Firm 2:  Willing to participate?</t>
  </si>
  <si>
    <t>Firm 3:  Name of interested party</t>
  </si>
  <si>
    <t>Firm 3:  Street Address</t>
  </si>
  <si>
    <t>Firm 3:  City</t>
  </si>
  <si>
    <t>Firm 3:  State</t>
  </si>
  <si>
    <t>Firm 3:  Zip</t>
  </si>
  <si>
    <t>Firm 3:  Country</t>
  </si>
  <si>
    <t>Firm 3:  Website</t>
  </si>
  <si>
    <t>Firm 3:  Certifying official name</t>
  </si>
  <si>
    <t>Firm 3:  Certifying official phone number</t>
  </si>
  <si>
    <t>Firm 3:  Certifying official email</t>
  </si>
  <si>
    <t>Firm 3:  U.S. producer of DLP</t>
  </si>
  <si>
    <t>Firm 3:  U.S. importer of SM</t>
  </si>
  <si>
    <t>Firm 3:  Foreign producer/exporter of SM</t>
  </si>
  <si>
    <t>Firm 3:  U.S. union or worker group of DLP</t>
  </si>
  <si>
    <t>Firm 3:  U.S. association of DLP</t>
  </si>
  <si>
    <t>Firm 3:  Foreign association of SM</t>
  </si>
  <si>
    <t>Firm 3:  Foreign government of SM</t>
  </si>
  <si>
    <t>Firm 3:  Does your firm support orders:</t>
  </si>
  <si>
    <t>Firm 3:  If "mixed" support, please explain:</t>
  </si>
  <si>
    <t>Firm 3:  Identify firm(s):</t>
  </si>
  <si>
    <r>
      <t xml:space="preserve">Firm 3:  Indicate how "interested party"? 
</t>
    </r>
    <r>
      <rPr>
        <sz val="9"/>
        <color theme="1"/>
        <rFont val="Calibri"/>
        <family val="2"/>
        <scheme val="minor"/>
      </rPr>
      <t>Example: Widget Association consists of 10 individual members, 8 of which are U.S. producers of domestic like product (widgets), hence interested parties. 
{If your list of association members, is provided in your overall submission but not in this worksheet, please indicate the location.}</t>
    </r>
  </si>
  <si>
    <t>Firm 3:  Willing to participate?</t>
  </si>
  <si>
    <t>Firm 4:  Name of interested party</t>
  </si>
  <si>
    <t>Firm 4:  Street Address</t>
  </si>
  <si>
    <t>Firm 4:  City</t>
  </si>
  <si>
    <t>Firm 4:  State</t>
  </si>
  <si>
    <t>Firm 4:  Zip</t>
  </si>
  <si>
    <t>Firm 4:  Country</t>
  </si>
  <si>
    <t>Firm 4:  Website</t>
  </si>
  <si>
    <t>Firm 4:  Certifying official name</t>
  </si>
  <si>
    <t>Firm 4:  Certifying official phone number</t>
  </si>
  <si>
    <t>Firm 4:  Certifying official email</t>
  </si>
  <si>
    <t>Firm 4:  U.S. producer of DLP</t>
  </si>
  <si>
    <t>Firm 4:  U.S. importer of SM</t>
  </si>
  <si>
    <t>Firm 4:  Foreign producer/exporter of SM</t>
  </si>
  <si>
    <t>Firm 4:  U.S. union or worker group of DLP</t>
  </si>
  <si>
    <t>Firm 4:  U.S. association of DLP</t>
  </si>
  <si>
    <t>Firm 4:  Foreign association of SM</t>
  </si>
  <si>
    <t>Firm 4:  Foreign government of SM</t>
  </si>
  <si>
    <t>Firm 4:  Does your firm support orders:</t>
  </si>
  <si>
    <t>Firm 4:  If "mixed" support, please explain:</t>
  </si>
  <si>
    <t>Firm 4:  Identify firm(s):</t>
  </si>
  <si>
    <r>
      <t xml:space="preserve">Firm 4:  Indicate how "interested party"? 
</t>
    </r>
    <r>
      <rPr>
        <sz val="9"/>
        <color theme="1"/>
        <rFont val="Calibri"/>
        <family val="2"/>
        <scheme val="minor"/>
      </rPr>
      <t>Example: Widget Association consists of 10 individual members, 8 of which are U.S. producers of domestic like product (widgets), hence interested parties. 
{If your list of association members, is provided in your overall submission but not in this worksheet, please indicate the location.}</t>
    </r>
  </si>
  <si>
    <t>Firm 4:  Willing to participate?</t>
  </si>
  <si>
    <t>Firm 5:  Name of interested party</t>
  </si>
  <si>
    <t>Firm 5:  Street Address</t>
  </si>
  <si>
    <t>Firm 5:  City</t>
  </si>
  <si>
    <t>Firm 5:  State</t>
  </si>
  <si>
    <t>Firm 5:  Zip</t>
  </si>
  <si>
    <t>Firm 5:  Country</t>
  </si>
  <si>
    <t>Firm 5:  Website</t>
  </si>
  <si>
    <t>Firm 5:  Certifying official name</t>
  </si>
  <si>
    <t>Firm 5:  Certifying official phone number</t>
  </si>
  <si>
    <t>Firm 5:  Certifying official email</t>
  </si>
  <si>
    <t>Firm 5:  U.S. producer of DLP</t>
  </si>
  <si>
    <t>Firm 5:  U.S. importer of SM</t>
  </si>
  <si>
    <t>Firm 5:  Foreign producer/exporter of SM</t>
  </si>
  <si>
    <t>Firm 5:  U.S. union or worker group of DLP</t>
  </si>
  <si>
    <t>Firm 5:  U.S. association of DLP</t>
  </si>
  <si>
    <t>Firm 5:  Foreign association of SM</t>
  </si>
  <si>
    <t>Firm 5:  Foreign government of SM</t>
  </si>
  <si>
    <t>Firm 5:  Does your firm support orders:</t>
  </si>
  <si>
    <t>Firm 5:  If "mixed" support, please explain:</t>
  </si>
  <si>
    <t>Firm 5:  Identify firm(s):</t>
  </si>
  <si>
    <r>
      <t xml:space="preserve">Firm 5:  Indicate how "interested party"? 
</t>
    </r>
    <r>
      <rPr>
        <sz val="9"/>
        <color theme="1"/>
        <rFont val="Calibri"/>
        <family val="2"/>
        <scheme val="minor"/>
      </rPr>
      <t>Example: Widget Association consists of 10 individual members, 8 of which are U.S. producers of domestic like product (widgets), hence interested parties. 
{If your list of association members, is provided in your overall submission but not in this worksheet, please indicate the location.}</t>
    </r>
  </si>
  <si>
    <t>Firm 5:  Willing to participate?</t>
  </si>
  <si>
    <t>Firm 6:  Name of interested party</t>
  </si>
  <si>
    <t>Firm 6:  Street Address</t>
  </si>
  <si>
    <t>Firm 6:  City</t>
  </si>
  <si>
    <t>Firm 6:  State</t>
  </si>
  <si>
    <t>Firm 6:  Zip</t>
  </si>
  <si>
    <t>Firm 6:  Country</t>
  </si>
  <si>
    <t>Firm 6:  Website</t>
  </si>
  <si>
    <t>Firm 6:  Certifying official name</t>
  </si>
  <si>
    <t>Firm 6:  Certifying official phone number</t>
  </si>
  <si>
    <t>Firm 6:  Certifying official email</t>
  </si>
  <si>
    <t>Firm 6:  U.S. producer of DLP</t>
  </si>
  <si>
    <t>Firm 6:  U.S. importer of SM</t>
  </si>
  <si>
    <t>Firm 6:  Foreign producer/exporter of SM</t>
  </si>
  <si>
    <t>Firm 6:  U.S. union or worker group of DLP</t>
  </si>
  <si>
    <t>Firm 6:  U.S. association of DLP</t>
  </si>
  <si>
    <t>Firm 6:  Foreign association of SM</t>
  </si>
  <si>
    <t>Firm 6:  Foreign government of SM</t>
  </si>
  <si>
    <t>Firm 6:  Does your firm support orders:</t>
  </si>
  <si>
    <t>Firm 6:  If "mixed" support, please explain:</t>
  </si>
  <si>
    <t>Firm 6:  Identify firm(s):</t>
  </si>
  <si>
    <r>
      <t xml:space="preserve">Firm 6:  Indicate how "interested party"? 
</t>
    </r>
    <r>
      <rPr>
        <sz val="9"/>
        <color theme="1"/>
        <rFont val="Calibri"/>
        <family val="2"/>
        <scheme val="minor"/>
      </rPr>
      <t>Example: Widget Association consists of 10 individual members, 8 of which are U.S. producers of domestic like product (widgets), hence interested parties. 
{If your list of association members, is provided in your overall submission but not in this worksheet, please indicate the location.}</t>
    </r>
  </si>
  <si>
    <t>Firm 6:  Willing to participate?</t>
  </si>
  <si>
    <t>Firm 7:  Name of interested party</t>
  </si>
  <si>
    <t>Firm 7:  Street Address</t>
  </si>
  <si>
    <t>Firm 7:  City</t>
  </si>
  <si>
    <t>Firm 7:  State</t>
  </si>
  <si>
    <t>Firm 7:  Zip</t>
  </si>
  <si>
    <t>Firm 7:  Country</t>
  </si>
  <si>
    <t>Firm 7:  Website</t>
  </si>
  <si>
    <t>Firm 7:  Certifying official name</t>
  </si>
  <si>
    <t>Firm 7:  Certifying official phone number</t>
  </si>
  <si>
    <t>Firm 7:  Certifying official email</t>
  </si>
  <si>
    <t>Firm 7:  U.S. producer of DLP</t>
  </si>
  <si>
    <t>Firm 7:  U.S. importer of SM</t>
  </si>
  <si>
    <t>Firm 7:  Foreign producer/exporter of SM</t>
  </si>
  <si>
    <t>Firm 7:  U.S. union or worker group of DLP</t>
  </si>
  <si>
    <t>Firm 7:  U.S. association of DLP</t>
  </si>
  <si>
    <t>Firm 7:  Foreign association of SM</t>
  </si>
  <si>
    <t>Firm 7:  Foreign government of SM</t>
  </si>
  <si>
    <t>Firm 7:  Does your firm support orders:</t>
  </si>
  <si>
    <t>Firm 7:  If "mixed" support, please explain:</t>
  </si>
  <si>
    <t>Firm 7:  Identify firm(s):</t>
  </si>
  <si>
    <r>
      <t xml:space="preserve">Firm 7:  Indicate how "interested party"? 
</t>
    </r>
    <r>
      <rPr>
        <sz val="9"/>
        <color theme="1"/>
        <rFont val="Calibri"/>
        <family val="2"/>
        <scheme val="minor"/>
      </rPr>
      <t>Example: Widget Association consists of 10 individual members, 8 of which are U.S. producers of domestic like product (widgets), hence interested parties. 
{If your list of association members, is provided in your overall submission but not in this worksheet, please indicate the location.}</t>
    </r>
  </si>
  <si>
    <t>Firm 7:  Willing to participate?</t>
  </si>
  <si>
    <t>Firm 8:  Name of interested party</t>
  </si>
  <si>
    <t>Firm 8:  Street Address</t>
  </si>
  <si>
    <t>Firm 8:  City</t>
  </si>
  <si>
    <t>Firm 8:  State</t>
  </si>
  <si>
    <t>Firm 8:  Zip</t>
  </si>
  <si>
    <t>Firm 8:  Country</t>
  </si>
  <si>
    <t>Firm 8:  Website</t>
  </si>
  <si>
    <t>Firm 8:  Certifying official name</t>
  </si>
  <si>
    <t>Firm 8:  Certifying official phone number</t>
  </si>
  <si>
    <t>Firm 8:  Certifying official email</t>
  </si>
  <si>
    <t>Firm 8:  U.S. producer of DLP</t>
  </si>
  <si>
    <t>Firm 8:  U.S. importer of SM</t>
  </si>
  <si>
    <t>Firm 8:  Foreign producer/exporter of SM</t>
  </si>
  <si>
    <t>Firm 8:  U.S. union or worker group of DLP</t>
  </si>
  <si>
    <t>Firm 8:  U.S. association of DLP</t>
  </si>
  <si>
    <t>Firm 8:  Foreign association of SM</t>
  </si>
  <si>
    <t>Firm 8:  Foreign government of SM</t>
  </si>
  <si>
    <t>Firm 8:  Does your firm support orders:</t>
  </si>
  <si>
    <t>Firm 8:  If "mixed" support, please explain:</t>
  </si>
  <si>
    <t>Firm 8:  Identify firm(s):</t>
  </si>
  <si>
    <r>
      <t xml:space="preserve">Firm 8:  Indicate how "interested party"? 
</t>
    </r>
    <r>
      <rPr>
        <sz val="9"/>
        <color theme="1"/>
        <rFont val="Calibri"/>
        <family val="2"/>
        <scheme val="minor"/>
      </rPr>
      <t>Example: Widget Association consists of 10 individual members, 8 of which are U.S. producers of domestic like product (widgets), hence interested parties. 
{If your list of association members, is provided in your overall submission but not in this worksheet, please indicate the location.}</t>
    </r>
  </si>
  <si>
    <t>Firm 8:  Willing to participate?</t>
  </si>
  <si>
    <t>Firm 9:  Name of interested party</t>
  </si>
  <si>
    <t>Firm 9:  Street Address</t>
  </si>
  <si>
    <t>Firm 9:  City</t>
  </si>
  <si>
    <t>Firm 9:  State</t>
  </si>
  <si>
    <t>Firm 9:  Zip</t>
  </si>
  <si>
    <t>Firm 9:  Country</t>
  </si>
  <si>
    <t>Firm 9:  Website</t>
  </si>
  <si>
    <t>Firm 9:  Certifying official name</t>
  </si>
  <si>
    <t>Firm 9:  Certifying official phone number</t>
  </si>
  <si>
    <t>Firm 9:  Certifying official email</t>
  </si>
  <si>
    <t>Firm 9:  U.S. producer of DLP</t>
  </si>
  <si>
    <t>Firm 9:  U.S. importer of SM</t>
  </si>
  <si>
    <t>Firm 9:  Foreign producer/exporter of SM</t>
  </si>
  <si>
    <t>Firm 9:  U.S. union or worker group of DLP</t>
  </si>
  <si>
    <t>Firm 9:  U.S. association of DLP</t>
  </si>
  <si>
    <t>Firm 9:  Foreign association of SM</t>
  </si>
  <si>
    <t>Firm 9:  Foreign government of SM</t>
  </si>
  <si>
    <t>Firm 9:  Does your firm support orders:</t>
  </si>
  <si>
    <t>Firm 9:  If "mixed" support, please explain:</t>
  </si>
  <si>
    <t>Firm 9:  Identify firm(s):</t>
  </si>
  <si>
    <r>
      <t xml:space="preserve">Firm 9:  Indicate how "interested party"? 
</t>
    </r>
    <r>
      <rPr>
        <sz val="9"/>
        <color theme="1"/>
        <rFont val="Calibri"/>
        <family val="2"/>
        <scheme val="minor"/>
      </rPr>
      <t>Example: Widget Association consists of 10 individual members, 8 of which are U.S. producers of domestic like product (widgets), hence interested parties. 
{If your list of association members, is provided in your overall submission but not in this worksheet, please indicate the location.}</t>
    </r>
  </si>
  <si>
    <t>Firm 9:  Willing to participate?</t>
  </si>
  <si>
    <t>Firm 10:  Name of interested party</t>
  </si>
  <si>
    <t>Firm 10:  Street Address</t>
  </si>
  <si>
    <t>Firm 10:  City</t>
  </si>
  <si>
    <t>Firm 10:  State</t>
  </si>
  <si>
    <t>Firm 10:  Zip</t>
  </si>
  <si>
    <t>Firm 10:  Country</t>
  </si>
  <si>
    <t>Firm 10:  Website</t>
  </si>
  <si>
    <t>Firm 10:  Certifying official name</t>
  </si>
  <si>
    <t>Firm 10:  Certifying official phone number</t>
  </si>
  <si>
    <t>Firm 10:  Certifying official email</t>
  </si>
  <si>
    <t>Firm 10:  U.S. producer of DLP</t>
  </si>
  <si>
    <t>Firm 10:  U.S. importer of SM</t>
  </si>
  <si>
    <t>Firm 10:  Foreign producer/exporter of SM</t>
  </si>
  <si>
    <t>Firm 10:  U.S. union or worker group of DLP</t>
  </si>
  <si>
    <t>Firm 10:  U.S. association of DLP</t>
  </si>
  <si>
    <t>Firm 10:  Foreign association of SM</t>
  </si>
  <si>
    <t>Firm 10:  Foreign government of SM</t>
  </si>
  <si>
    <t>Firm 10:  Does your firm support orders:</t>
  </si>
  <si>
    <t>Firm 10:  If "mixed" support, please explain:</t>
  </si>
  <si>
    <t>Firm 10:  Identify firm(s):</t>
  </si>
  <si>
    <r>
      <t xml:space="preserve">Firm 10:  Indicate how "interested party"? 
</t>
    </r>
    <r>
      <rPr>
        <sz val="9"/>
        <color theme="1"/>
        <rFont val="Calibri"/>
        <family val="2"/>
        <scheme val="minor"/>
      </rPr>
      <t>Example: Widget Association consists of 10 individual members, 8 of which are U.S. producers of domestic like product (widgets), hence interested parties. 
{If your list of association members, is provided in your overall submission but not in this worksheet, please indicate the location.}</t>
    </r>
  </si>
  <si>
    <t>Firm 10:  Willing to participate?</t>
  </si>
  <si>
    <t>List of known U.S. producers, U.S. Importers, and Foreign Producers/Exporters</t>
  </si>
  <si>
    <t>Indicate the number of known U.S. producers of the Domestic Like Product, U.S. importers of the Subject Merchandise, and Foreign Producers/Exporters of the Subject Merchandise in the Subject Country/Countries.</t>
  </si>
  <si>
    <t>Number of U.S. producers</t>
  </si>
  <si>
    <t>Number of U.S. importers</t>
  </si>
  <si>
    <t>Number of foreign producers/exporters</t>
  </si>
  <si>
    <t>List all known firms reported above (including your firm)</t>
  </si>
  <si>
    <t>Company type (see drop down)</t>
  </si>
  <si>
    <t>Company name</t>
  </si>
  <si>
    <t>Country</t>
  </si>
  <si>
    <t>Contact email address, if available</t>
  </si>
  <si>
    <t>OPTIONAL: Other known contact information (e.g., phone, website, address)</t>
  </si>
  <si>
    <r>
      <t>*</t>
    </r>
    <r>
      <rPr>
        <i/>
        <sz val="11"/>
        <color theme="1"/>
        <rFont val="Calibri"/>
        <family val="2"/>
        <scheme val="minor"/>
      </rPr>
      <t>dropdown list available in column A. copy and drag feature available</t>
    </r>
  </si>
  <si>
    <t>Additional information in response to a Commission Notice of Institution relating to:</t>
  </si>
  <si>
    <t>Purchasers, Sources of Pricing, and Certifications (including related parties)</t>
  </si>
  <si>
    <t>Yes--In this worksheet</t>
  </si>
  <si>
    <t>Yes--In some other attachment</t>
  </si>
  <si>
    <t>List 3-5 leading purchasers in the U.S. market for the Domestic Like Product and the Subject Merchandise:</t>
  </si>
  <si>
    <t>Purchaser 1:  Firm name</t>
  </si>
  <si>
    <t>Purchaser 1:  Contact name</t>
  </si>
  <si>
    <t>Purchaser 1:  Contact email</t>
  </si>
  <si>
    <t>Purchaser 1:  Contact phone number</t>
  </si>
  <si>
    <t>Purchaser 1:  Street address</t>
  </si>
  <si>
    <t>Purchaser 1:  Firm website</t>
  </si>
  <si>
    <t>Purchaser 2:  Firm name</t>
  </si>
  <si>
    <t>Purchaser 2:  Contact name</t>
  </si>
  <si>
    <t>Purchaser 2:  Contact email</t>
  </si>
  <si>
    <t>Purchaser 2:  Contact phone number</t>
  </si>
  <si>
    <t>Purchaser 2:  Street address</t>
  </si>
  <si>
    <t>Purchaser 2:  Firm website</t>
  </si>
  <si>
    <t>Purchaser 3:  Firm name</t>
  </si>
  <si>
    <t>Purchaser 3:  Contact name</t>
  </si>
  <si>
    <t>Purchaser 3:  Contact email</t>
  </si>
  <si>
    <t>Purchaser 3:  Contact phone number</t>
  </si>
  <si>
    <t>Purchaser 3:  Street address</t>
  </si>
  <si>
    <t>Purchaser 3:  Firm website</t>
  </si>
  <si>
    <t>Purchaser 4:  Firm name</t>
  </si>
  <si>
    <t>Purchaser 4:  Contact name</t>
  </si>
  <si>
    <t>Purchaser 4:  Contact email</t>
  </si>
  <si>
    <t>Purchaser 4:  Contact phone number</t>
  </si>
  <si>
    <t>Purchaser 4:  Street address</t>
  </si>
  <si>
    <t>Purchaser 4:  Firm website</t>
  </si>
  <si>
    <t>Purchaser 5:  Firm name</t>
  </si>
  <si>
    <t>Purchaser 5:  Contact name</t>
  </si>
  <si>
    <t>Purchaser 5:  Contact email</t>
  </si>
  <si>
    <t>Purchaser 5:  Contact phone number</t>
  </si>
  <si>
    <t>Purchaser 5:  Street address</t>
  </si>
  <si>
    <t>Purchaser 5:  Firm website</t>
  </si>
  <si>
    <t>Are there any known sources of information on national or regional prices for the Domestic Like Product or the Subject Merchandise in the U.S. or other markets?</t>
  </si>
  <si>
    <t>Are you aware of sources?</t>
  </si>
  <si>
    <r>
      <t xml:space="preserve">If yes, please list sources separated by commas: </t>
    </r>
    <r>
      <rPr>
        <b/>
        <sz val="11"/>
        <color rgb="FFFF0000"/>
        <rFont val="Calibri"/>
        <family val="2"/>
        <scheme val="minor"/>
      </rPr>
      <t xml:space="preserve">(If response is too lengthy and not fully visible in the blue entry field, it must be separately included in your overall submission (i.e., outside of the information compiled in this worksheet)). </t>
    </r>
  </si>
  <si>
    <t>Please confirm the following:</t>
  </si>
  <si>
    <t xml:space="preserve">My overall submission (i.e., outside of the information compiled in this worksheet) includes a statement of the likely effects of revocation/termination of the findings/orders of the suspended investigations on the Domestic Industry in general and/or your firm/entity specifically. In your response, please discuss the various factors specified in section 752(a) of the Act (19 U.S.C. 1675(a)) including the likely volume of subject imports, likely price effects of subject imports, and likely impact of imports of Subject Merchandise on the Domestic Industry. </t>
  </si>
  <si>
    <t>Effects of revocation statement (Yes/No):</t>
  </si>
  <si>
    <t>My overall submission includes a list of known U.S. producers, U.S. importers, and foreign producers (either in this worksheet or separately).</t>
  </si>
  <si>
    <t>Company lists (Yes/No):</t>
  </si>
  <si>
    <t>My overall submission (i.e., outside of the information compiled in this worksheet) includes a statement identifying significant changes, if any, in the supply and demand conditions or business cycle for the Domestic Like Product that have occurred in the United States or in the market for the Subject Merchandise in each Subject Country since the most recent Order Date, and significant changes, if any, that are likely to occur within a reasonably foreseeable time. Supply conditions to consider include technology; production methods; development efforts; ability to increase production (including the shift of production facilities used for other products and the use, cost, or availability of major inputs into production); and factors related to the ability to shift supply among different national markets (including barriers to importation in foreign markets or changes in market demand abroad). Demand conditions to consider include end uses and applications; the existence and availability of substitute products; and the level of competition among the Domestic Like Product produced in the United States, Subject Merchandise produced in each Subject Country, and such merchandise from other countries.</t>
  </si>
  <si>
    <t>Conditions of competition statement (Yes/No):</t>
  </si>
  <si>
    <t>OPTIONAL: My overall submission (i.e., outside of the information compiled in this worksheet) includes a statement of whether I agree with the Domestic Like Product and Domestic Industry as defined in the Notice of Instutition. If you disagree with either or both of these definitions, please explain why and provide alternative definitions separately in your overall submission.</t>
  </si>
  <si>
    <t>Domestic industry/product statement:</t>
  </si>
  <si>
    <t>Are there any known related parties (as defined in the statute)?</t>
  </si>
  <si>
    <t>Known related parties (Yes/No):</t>
  </si>
  <si>
    <t>My overall submission  (i.e., inclusive but not limited to the information compiled in this worksheet) includes the identification of any known related parties (as defined in the statute) and the nature of their relationship.</t>
  </si>
  <si>
    <t>Related party statement (Yes/No):</t>
  </si>
  <si>
    <t>U.S. producers' data for a response to a Commission Notice of Institution relating to:</t>
  </si>
  <si>
    <t>U.S. producers</t>
  </si>
  <si>
    <t>Year:</t>
  </si>
  <si>
    <t>All firms</t>
  </si>
  <si>
    <t>Firm 1</t>
  </si>
  <si>
    <t>Firm 2</t>
  </si>
  <si>
    <t>Firm 3</t>
  </si>
  <si>
    <t>Firm 4</t>
  </si>
  <si>
    <t>Firm 5</t>
  </si>
  <si>
    <t>Firm 6</t>
  </si>
  <si>
    <t>Firm 7</t>
  </si>
  <si>
    <t>Firm 8</t>
  </si>
  <si>
    <t>Firm 9</t>
  </si>
  <si>
    <t>Firm 10</t>
  </si>
  <si>
    <t>Question</t>
  </si>
  <si>
    <t>Data element</t>
  </si>
  <si>
    <t>Unit of measure</t>
  </si>
  <si>
    <t>Summation</t>
  </si>
  <si>
    <t>9b</t>
  </si>
  <si>
    <t>Capacity quantity</t>
  </si>
  <si>
    <t>9a</t>
  </si>
  <si>
    <t>Production quantity</t>
  </si>
  <si>
    <t>9c</t>
  </si>
  <si>
    <t>Commercial U.S. shipments quantity</t>
  </si>
  <si>
    <t>Commercial U.S. shipments value</t>
  </si>
  <si>
    <t>9d</t>
  </si>
  <si>
    <t>IC/TR in the US quantity</t>
  </si>
  <si>
    <t>IC/TR in the US value</t>
  </si>
  <si>
    <t>Estimated share of total U.S. production</t>
  </si>
  <si>
    <t>Percent</t>
  </si>
  <si>
    <t>IC/TR = Internal consumption or transfers to related firms</t>
  </si>
  <si>
    <t>Capacity utilization ratio</t>
  </si>
  <si>
    <t>Count</t>
  </si>
  <si>
    <t>Commercial sales unit value</t>
  </si>
  <si>
    <t>IC/TR in the US unit value</t>
  </si>
  <si>
    <t>US shipments quantity</t>
  </si>
  <si>
    <t>US shipments value</t>
  </si>
  <si>
    <t>US shipments unit value</t>
  </si>
  <si>
    <t>Identify the date on which your fiscal year ends</t>
  </si>
  <si>
    <t>MM/DD/YYYY</t>
  </si>
  <si>
    <t>9e</t>
  </si>
  <si>
    <t>Net sales value</t>
  </si>
  <si>
    <t>Cost of goods sold (COGS)</t>
  </si>
  <si>
    <t>Gross profit or (loss)</t>
  </si>
  <si>
    <t>Selling, general and administrative
(SG&amp;A) expenses</t>
  </si>
  <si>
    <t>Operating income or (loss)</t>
  </si>
  <si>
    <t>COGS as share of net sales</t>
  </si>
  <si>
    <t>Operating income or (loss) as share of net sales</t>
  </si>
  <si>
    <t>Calculation:</t>
  </si>
  <si>
    <t>Difference:  Net sales value and US shipments value</t>
  </si>
  <si>
    <t>Firms names shown below will be input by your firm on the "#1,2,3" tab</t>
  </si>
  <si>
    <r>
      <rPr>
        <b/>
        <sz val="10"/>
        <color theme="1"/>
        <rFont val="Calibri"/>
        <family val="2"/>
        <scheme val="minor"/>
      </rPr>
      <t>Briefly explain differences, if any, (e.g., exports) or other technical caveats to the firm's reported data. If response is too lengthy and not fully visible, it must be submitted separately in your overall submission.</t>
    </r>
    <r>
      <rPr>
        <b/>
        <sz val="11"/>
        <color theme="1"/>
        <rFont val="Calibri"/>
        <family val="2"/>
        <scheme val="minor"/>
      </rPr>
      <t xml:space="preserve"> </t>
    </r>
  </si>
  <si>
    <t>Interested party / firm 1</t>
  </si>
  <si>
    <t>Interested party / firm 2</t>
  </si>
  <si>
    <t>Interested party / firm 3</t>
  </si>
  <si>
    <t>Interested party / firm 4</t>
  </si>
  <si>
    <t>Interested party / firm 5</t>
  </si>
  <si>
    <t>Interested party / firm 6</t>
  </si>
  <si>
    <t>Interested party / firm 7</t>
  </si>
  <si>
    <t>Interested party / firm 8</t>
  </si>
  <si>
    <t>Interested party / firm 9</t>
  </si>
  <si>
    <t>Interested party / firm 10</t>
  </si>
  <si>
    <t>QUESTION ON IMPORTATION BY U.S. PRODUCERS:</t>
  </si>
  <si>
    <t>SUMMARY TRADE AND FINANCIAL DATA</t>
  </si>
  <si>
    <t>Are data public?</t>
  </si>
  <si>
    <t>Status</t>
  </si>
  <si>
    <t>Note:  Certain firm specific data (non-summation elements) and narrative explanations contained on confidential version of this page are redacted from this page and not replicated.</t>
  </si>
  <si>
    <t>Indicate the number of known U.S. producers of the Domestic Like Product, U.S. importers of the Subject Merchandise, and Foreign Producers of the Subject Merchandise in the Subject Country/Countries.</t>
  </si>
  <si>
    <t>Field is required.</t>
  </si>
  <si>
    <t>U.S. importers/Foreign producers'/Foreign exporters' data for a response to a Commission Notice of Institution relating to:</t>
  </si>
  <si>
    <t>Subject country:</t>
  </si>
  <si>
    <t>Iso alpha two digit country code:</t>
  </si>
  <si>
    <t>Firm type</t>
  </si>
  <si>
    <t>Firm name</t>
  </si>
  <si>
    <t>U.S. IMPORTERS DATA:</t>
  </si>
  <si>
    <t>Note:  foreign producer/exporter data are below this section.</t>
  </si>
  <si>
    <t>10a</t>
  </si>
  <si>
    <t>U.S. imports quantity</t>
  </si>
  <si>
    <t>U.S. imports value</t>
  </si>
  <si>
    <t>10b</t>
  </si>
  <si>
    <t>10c</t>
  </si>
  <si>
    <t>IC/TR in the U.S. quantity</t>
  </si>
  <si>
    <t>IC/TR in the U.S. value</t>
  </si>
  <si>
    <t>Estimated share of total U.S. imports</t>
  </si>
  <si>
    <t>IC/TR = internal consumption or transfers to related firms</t>
  </si>
  <si>
    <t xml:space="preserve">US imports unit value </t>
  </si>
  <si>
    <t>IC/TR in the U.S. unit value</t>
  </si>
  <si>
    <t>U.S. shipments quantity</t>
  </si>
  <si>
    <t>U.S. shipments value</t>
  </si>
  <si>
    <t>U.S. shipments unit value</t>
  </si>
  <si>
    <t>FOREIGN PRODUCERS OR FOREIGN EXPORTERS' DATA:</t>
  </si>
  <si>
    <t>11a</t>
  </si>
  <si>
    <t>11b</t>
  </si>
  <si>
    <t>11c</t>
  </si>
  <si>
    <t>Exports to the United States quantity</t>
  </si>
  <si>
    <t>Exports to the United States value</t>
  </si>
  <si>
    <t>Estimated share of total production in country</t>
  </si>
  <si>
    <t>Estimated share of total exports to the US</t>
  </si>
  <si>
    <t>Flag:  Capacity utilization ratio</t>
  </si>
  <si>
    <t>Exports to the United States unit value</t>
  </si>
  <si>
    <t>Flag:  Exports to the United States unit value</t>
  </si>
  <si>
    <t>U.S. IMPORTERS, FOREIGN PRODUCERS, AND/OR FOREIGN EXPORTERS DATA</t>
  </si>
  <si>
    <t>Metal Lockers from China</t>
  </si>
  <si>
    <t>701-TA-656 and 731-TA-1533</t>
  </si>
  <si>
    <t>Review</t>
  </si>
  <si>
    <t>dollars</t>
  </si>
  <si>
    <t>pounds</t>
  </si>
  <si>
    <t>dollars per pound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</si>
</sst>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_);[Red]\(0\)"/>
    <numFmt numFmtId="165" formatCode="#,##0.0_);[Red]\(#,##0.0\)"/>
    <numFmt numFmtId="166" formatCode="&quot;[&quot;#,##0.0&quot;]&quot;;[Red]&quot;[&quot;\(#,##0.0\)&quot;]&quot;;&quot;[---]&quot;"/>
    <numFmt numFmtId="167" formatCode="&quot;[&quot;#,##0&quot;]&quot;;[Red]&quot;[&quot;\(#,##0\)&quot;]&quot;;&quot;[---]&quot;"/>
    <numFmt numFmtId="168" formatCode="&quot;[&quot;&quot;$&quot;#,##0.00&quot;]&quot;;[Red]&quot;[&quot;\(&quot;$&quot;#,##0.00\)&quot;]&quot;;&quot;[$---]&quot;"/>
    <numFmt numFmtId="169" formatCode="&quot;$&quot;#,##0.00&quot; &quot;;[Red]\(&quot;$&quot;#,##0.00\);&quot;$--- &quot;"/>
    <numFmt numFmtId="170" formatCode="#,##0&quot; &quot;;[Red]\(#,##0\);&quot;--- &quot;"/>
    <numFmt numFmtId="171" formatCode="#,##0.0&quot; &quot;;[Red]\(#,##0.0\);&quot;--- &quot;"/>
  </numFmts>
  <fonts count="27"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8"/>
      <name val="Calibri"/>
      <family val="2"/>
      <scheme val="minor"/>
    </font>
    <font>
      <b/>
      <u/>
      <sz val="11"/>
      <color theme="1"/>
      <name val="Calibri"/>
      <family val="2"/>
      <scheme val="minor"/>
    </font>
    <font>
      <b/>
      <i/>
      <sz val="11"/>
      <color theme="1"/>
      <name val="Calibri"/>
      <family val="2"/>
      <scheme val="minor"/>
    </font>
    <font>
      <b/>
      <sz val="20"/>
      <color theme="1"/>
      <name val="Calibri"/>
      <family val="2"/>
      <scheme val="minor"/>
    </font>
    <font>
      <b/>
      <i/>
      <u/>
      <sz val="10"/>
      <color theme="1"/>
      <name val="Arial"/>
      <family val="2"/>
    </font>
    <font>
      <i/>
      <sz val="11"/>
      <color theme="1"/>
      <name val="Calibri"/>
      <family val="2"/>
      <scheme val="minor"/>
    </font>
    <font>
      <sz val="11"/>
      <name val="Calibri"/>
      <family val="2"/>
      <scheme val="minor"/>
    </font>
    <font>
      <sz val="11"/>
      <color theme="0" tint="-0.14999847407452621"/>
      <name val="Calibri"/>
      <family val="2"/>
      <scheme val="minor"/>
    </font>
    <font>
      <i/>
      <sz val="11"/>
      <color rgb="FFFF0000"/>
      <name val="Calibri"/>
      <family val="2"/>
      <scheme val="minor"/>
    </font>
    <font>
      <sz val="11"/>
      <color rgb="FFFF0000"/>
      <name val="Calibri"/>
      <family val="2"/>
      <scheme val="minor"/>
    </font>
    <font>
      <u/>
      <sz val="11"/>
      <color theme="1"/>
      <name val="Calibri"/>
      <family val="2"/>
      <scheme val="minor"/>
    </font>
    <font>
      <sz val="11"/>
      <color rgb="FF00B050"/>
      <name val="Calibri"/>
      <family val="2"/>
      <scheme val="minor"/>
    </font>
    <font>
      <sz val="11"/>
      <color theme="9" tint="-0.249977111117893"/>
      <name val="Calibri"/>
      <family val="2"/>
      <scheme val="minor"/>
    </font>
    <font>
      <b/>
      <sz val="14"/>
      <color rgb="FFFF0000"/>
      <name val="Calibri"/>
      <family val="2"/>
      <scheme val="minor"/>
    </font>
    <font>
      <u/>
      <sz val="11"/>
      <color theme="10"/>
      <name val="Calibri"/>
      <family val="2"/>
      <scheme val="minor"/>
    </font>
    <font>
      <b/>
      <sz val="11"/>
      <color rgb="FFFF0000"/>
      <name val="Calibri"/>
      <family val="2"/>
      <scheme val="minor"/>
    </font>
    <font>
      <i/>
      <sz val="11"/>
      <color rgb="FF000000"/>
      <name val="Calibri"/>
      <family val="2"/>
      <scheme val="minor"/>
    </font>
    <font>
      <b/>
      <i/>
      <sz val="11"/>
      <color rgb="FFFF0000"/>
      <name val="Calibri"/>
      <family val="2"/>
      <scheme val="minor"/>
    </font>
    <font>
      <b/>
      <i/>
      <sz val="20"/>
      <color rgb="FFFF0000"/>
      <name val="Calibri"/>
      <family val="2"/>
      <scheme val="minor"/>
    </font>
    <font>
      <b/>
      <i/>
      <sz val="20"/>
      <color rgb="FF00B050"/>
      <name val="Calibri"/>
      <family val="2"/>
      <scheme val="minor"/>
    </font>
    <font>
      <i/>
      <sz val="11"/>
      <name val="Calibri"/>
      <family val="2"/>
      <scheme val="minor"/>
    </font>
    <font>
      <sz val="9"/>
      <color theme="1"/>
      <name val="Calibri"/>
      <family val="2"/>
      <scheme val="minor"/>
    </font>
    <font>
      <b/>
      <sz val="10"/>
      <color theme="1"/>
      <name val="Calibri"/>
      <family val="2"/>
      <scheme val="minor"/>
    </font>
  </fonts>
  <fills count="9">
    <fill>
      <patternFill patternType="none"/>
    </fill>
    <fill>
      <patternFill patternType="gray125"/>
    </fill>
    <fill>
      <patternFill patternType="solid">
        <fgColor rgb="FFB5ECFD"/>
        <bgColor indexed="64"/>
      </patternFill>
    </fill>
    <fill>
      <patternFill patternType="solid">
        <fgColor rgb="FF8AB8A9"/>
        <bgColor indexed="64"/>
      </patternFill>
    </fill>
    <fill>
      <patternFill patternType="solid">
        <fgColor theme="1"/>
        <bgColor indexed="64"/>
      </patternFill>
    </fill>
    <fill>
      <patternFill patternType="solid">
        <fgColor rgb="FFFF99FF"/>
        <bgColor indexed="64"/>
      </patternFill>
    </fill>
    <fill>
      <patternFill patternType="solid">
        <fgColor theme="0" tint="-0.14999847407452621"/>
        <bgColor indexed="64"/>
      </patternFill>
    </fill>
    <fill>
      <patternFill patternType="solid">
        <fgColor theme="0"/>
        <bgColor indexed="64"/>
      </patternFill>
    </fill>
    <fill>
      <patternFill patternType="solid">
        <fgColor rgb="FFF9F686"/>
        <bgColor indexed="64"/>
      </patternFill>
    </fill>
  </fills>
  <borders count="31">
    <border>
      <left/>
      <right/>
      <top/>
      <bottom/>
      <diagonal/>
    </border>
    <border>
      <left style="hair">
        <color auto="1"/>
      </left>
      <right style="hair">
        <color auto="1"/>
      </right>
      <top style="hair">
        <color auto="1"/>
      </top>
      <bottom style="hair">
        <color auto="1"/>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diagonal/>
    </border>
    <border>
      <left/>
      <right style="thin">
        <color indexed="64"/>
      </right>
      <top style="hair">
        <color indexed="64"/>
      </top>
      <bottom/>
      <diagonal/>
    </border>
    <border>
      <left/>
      <right/>
      <top style="hair">
        <color auto="1"/>
      </top>
      <bottom style="hair">
        <color auto="1"/>
      </bottom>
      <diagonal/>
    </border>
  </borders>
  <cellStyleXfs count="2">
    <xf numFmtId="0" fontId="0" fillId="0" borderId="0"/>
    <xf numFmtId="0" fontId="18" fillId="0" borderId="0" applyNumberFormat="0" applyFill="0" applyBorder="0" applyAlignment="0" applyProtection="0"/>
  </cellStyleXfs>
  <cellXfs count="137">
    <xf numFmtId="0" fontId="0" fillId="0" borderId="0" xfId="0"/>
    <xf numFmtId="38" fontId="0" fillId="2" borderId="1" xfId="0" applyNumberFormat="1" applyFill="1" applyBorder="1" applyProtection="1">
      <protection locked="0"/>
    </xf>
    <xf numFmtId="0" fontId="0" fillId="0" borderId="0" xfId="0" applyAlignment="1">
      <alignment horizontal="left" indent="1"/>
    </xf>
    <xf numFmtId="0" fontId="0" fillId="0" borderId="0" xfId="0" applyProtection="1">
      <protection hidden="1"/>
    </xf>
    <xf numFmtId="0" fontId="5" fillId="0" borderId="0" xfId="0" applyFont="1" applyAlignment="1" applyProtection="1">
      <alignment horizontal="center"/>
      <protection hidden="1"/>
    </xf>
    <xf numFmtId="0" fontId="0" fillId="0" borderId="0" xfId="0" applyAlignment="1" applyProtection="1">
      <alignment horizontal="center"/>
      <protection hidden="1"/>
    </xf>
    <xf numFmtId="0" fontId="0" fillId="0" borderId="0" xfId="0" applyAlignment="1" applyProtection="1">
      <alignment horizontal="left" indent="1"/>
      <protection hidden="1"/>
    </xf>
    <xf numFmtId="0" fontId="2" fillId="0" borderId="0" xfId="0" applyFont="1" applyProtection="1">
      <protection hidden="1"/>
    </xf>
    <xf numFmtId="0" fontId="8" fillId="0" borderId="0" xfId="0" applyFont="1"/>
    <xf numFmtId="0" fontId="0" fillId="5" borderId="0" xfId="0" applyFill="1" applyProtection="1">
      <protection hidden="1"/>
    </xf>
    <xf numFmtId="0" fontId="0" fillId="5" borderId="2" xfId="0" applyFill="1" applyBorder="1" applyProtection="1">
      <protection hidden="1"/>
    </xf>
    <xf numFmtId="0" fontId="6" fillId="5" borderId="0" xfId="0" applyFont="1" applyFill="1" applyProtection="1">
      <protection hidden="1"/>
    </xf>
    <xf numFmtId="0" fontId="1" fillId="4" borderId="0" xfId="0" applyFont="1" applyFill="1" applyAlignment="1" applyProtection="1">
      <alignment horizontal="center"/>
      <protection hidden="1"/>
    </xf>
    <xf numFmtId="0" fontId="0" fillId="6" borderId="0" xfId="0" applyFill="1" applyProtection="1">
      <protection hidden="1"/>
    </xf>
    <xf numFmtId="0" fontId="2" fillId="6" borderId="0" xfId="0" applyFont="1" applyFill="1" applyProtection="1">
      <protection hidden="1"/>
    </xf>
    <xf numFmtId="0" fontId="7" fillId="5" borderId="0" xfId="0" applyFont="1" applyFill="1" applyProtection="1">
      <protection hidden="1"/>
    </xf>
    <xf numFmtId="0" fontId="9" fillId="0" borderId="0" xfId="0" applyFont="1" applyAlignment="1" applyProtection="1">
      <alignment horizontal="left" indent="1"/>
      <protection hidden="1"/>
    </xf>
    <xf numFmtId="0" fontId="3" fillId="0" borderId="0" xfId="0" applyFont="1" applyProtection="1">
      <protection hidden="1"/>
    </xf>
    <xf numFmtId="0" fontId="3" fillId="0" borderId="0" xfId="0" applyFont="1" applyAlignment="1" applyProtection="1">
      <alignment horizontal="left" indent="1"/>
      <protection hidden="1"/>
    </xf>
    <xf numFmtId="0" fontId="0" fillId="0" borderId="0" xfId="0" applyAlignment="1" applyProtection="1">
      <alignment horizontal="left"/>
      <protection hidden="1"/>
    </xf>
    <xf numFmtId="0" fontId="2" fillId="0" borderId="0" xfId="0" applyFont="1" applyAlignment="1" applyProtection="1">
      <alignment horizontal="left"/>
      <protection hidden="1"/>
    </xf>
    <xf numFmtId="0" fontId="0" fillId="7" borderId="1" xfId="0" applyFill="1" applyBorder="1" applyProtection="1">
      <protection hidden="1"/>
    </xf>
    <xf numFmtId="49" fontId="0" fillId="0" borderId="1" xfId="0" applyNumberFormat="1" applyBorder="1" applyProtection="1">
      <protection hidden="1"/>
    </xf>
    <xf numFmtId="0" fontId="2" fillId="0" borderId="0" xfId="0" applyFont="1"/>
    <xf numFmtId="38" fontId="0" fillId="0" borderId="0" xfId="0" applyNumberFormat="1" applyProtection="1">
      <protection locked="0"/>
    </xf>
    <xf numFmtId="0" fontId="10" fillId="0" borderId="0" xfId="0" applyFont="1"/>
    <xf numFmtId="0" fontId="11" fillId="0" borderId="0" xfId="0" applyFont="1"/>
    <xf numFmtId="0" fontId="2" fillId="0" borderId="0" xfId="0" applyFont="1" applyAlignment="1">
      <alignment horizontal="center"/>
    </xf>
    <xf numFmtId="0" fontId="0" fillId="6" borderId="0" xfId="0" applyFill="1"/>
    <xf numFmtId="38" fontId="0" fillId="6" borderId="0" xfId="0" applyNumberFormat="1" applyFill="1" applyProtection="1">
      <protection locked="0"/>
    </xf>
    <xf numFmtId="0" fontId="0" fillId="4" borderId="0" xfId="0" applyFill="1"/>
    <xf numFmtId="0" fontId="1" fillId="4" borderId="0" xfId="0" applyFont="1" applyFill="1" applyAlignment="1">
      <alignment horizontal="center"/>
    </xf>
    <xf numFmtId="38" fontId="0" fillId="0" borderId="1" xfId="0" applyNumberFormat="1" applyBorder="1" applyProtection="1">
      <protection locked="0"/>
    </xf>
    <xf numFmtId="0" fontId="0" fillId="0" borderId="0" xfId="0" applyAlignment="1">
      <alignment horizontal="left" vertical="top" wrapText="1"/>
    </xf>
    <xf numFmtId="0" fontId="0" fillId="0" borderId="0" xfId="0" applyAlignment="1">
      <alignment wrapText="1"/>
    </xf>
    <xf numFmtId="38" fontId="12" fillId="0" borderId="0" xfId="0" applyNumberFormat="1" applyFont="1" applyProtection="1">
      <protection locked="0"/>
    </xf>
    <xf numFmtId="0" fontId="12" fillId="0" borderId="0" xfId="0" applyFont="1"/>
    <xf numFmtId="38" fontId="0" fillId="2" borderId="1" xfId="0" applyNumberFormat="1" applyFill="1" applyBorder="1" applyAlignment="1" applyProtection="1">
      <alignment horizontal="left" vertical="top" wrapText="1"/>
      <protection locked="0"/>
    </xf>
    <xf numFmtId="0" fontId="0" fillId="0" borderId="0" xfId="0" applyAlignment="1">
      <alignment vertical="top"/>
    </xf>
    <xf numFmtId="14" fontId="0" fillId="2" borderId="1" xfId="0" applyNumberFormat="1" applyFill="1" applyBorder="1" applyProtection="1">
      <protection locked="0"/>
    </xf>
    <xf numFmtId="0" fontId="0" fillId="0" borderId="0" xfId="0" applyAlignment="1" applyProtection="1">
      <alignment horizontal="right"/>
      <protection hidden="1"/>
    </xf>
    <xf numFmtId="38" fontId="0" fillId="0" borderId="0" xfId="0" applyNumberFormat="1" applyProtection="1">
      <protection hidden="1"/>
    </xf>
    <xf numFmtId="0" fontId="0" fillId="0" borderId="0" xfId="0" applyProtection="1">
      <protection locked="0"/>
    </xf>
    <xf numFmtId="0" fontId="1" fillId="4" borderId="3" xfId="0" applyFont="1" applyFill="1" applyBorder="1" applyAlignment="1" applyProtection="1">
      <alignment horizontal="center"/>
      <protection locked="0"/>
    </xf>
    <xf numFmtId="0" fontId="1" fillId="4" borderId="6" xfId="0" applyFont="1" applyFill="1" applyBorder="1" applyAlignment="1" applyProtection="1">
      <alignment horizontal="center"/>
      <protection locked="0"/>
    </xf>
    <xf numFmtId="0" fontId="2" fillId="6" borderId="7" xfId="0" applyFont="1" applyFill="1" applyBorder="1" applyAlignment="1" applyProtection="1">
      <alignment horizontal="center" wrapText="1"/>
      <protection locked="0"/>
    </xf>
    <xf numFmtId="0" fontId="2" fillId="6" borderId="8" xfId="0" applyFont="1" applyFill="1" applyBorder="1" applyAlignment="1" applyProtection="1">
      <alignment horizontal="center" wrapText="1"/>
      <protection locked="0"/>
    </xf>
    <xf numFmtId="0" fontId="2" fillId="6" borderId="9" xfId="0" applyFont="1" applyFill="1" applyBorder="1" applyAlignment="1" applyProtection="1">
      <alignment horizontal="center" wrapText="1"/>
      <protection locked="0"/>
    </xf>
    <xf numFmtId="0" fontId="0" fillId="0" borderId="10" xfId="0" applyBorder="1" applyAlignment="1" applyProtection="1">
      <alignment wrapText="1"/>
      <protection locked="0"/>
    </xf>
    <xf numFmtId="0" fontId="0" fillId="0" borderId="5" xfId="0" applyBorder="1" applyAlignment="1" applyProtection="1">
      <alignment wrapText="1"/>
      <protection locked="0"/>
    </xf>
    <xf numFmtId="0" fontId="0" fillId="0" borderId="11" xfId="0" applyBorder="1" applyAlignment="1" applyProtection="1">
      <alignment wrapText="1"/>
      <protection locked="0"/>
    </xf>
    <xf numFmtId="0" fontId="0" fillId="0" borderId="12" xfId="0" applyBorder="1" applyAlignment="1" applyProtection="1">
      <alignment wrapText="1"/>
      <protection locked="0"/>
    </xf>
    <xf numFmtId="0" fontId="0" fillId="0" borderId="3" xfId="0" applyBorder="1" applyAlignment="1" applyProtection="1">
      <alignment wrapText="1"/>
      <protection locked="0"/>
    </xf>
    <xf numFmtId="0" fontId="0" fillId="0" borderId="13" xfId="0" applyBorder="1" applyAlignment="1" applyProtection="1">
      <alignment wrapText="1"/>
      <protection locked="0"/>
    </xf>
    <xf numFmtId="0" fontId="0" fillId="0" borderId="14" xfId="0" applyBorder="1" applyAlignment="1" applyProtection="1">
      <alignment wrapText="1"/>
      <protection locked="0"/>
    </xf>
    <xf numFmtId="0" fontId="0" fillId="0" borderId="4" xfId="0" applyBorder="1" applyAlignment="1" applyProtection="1">
      <alignment wrapText="1"/>
      <protection locked="0"/>
    </xf>
    <xf numFmtId="0" fontId="0" fillId="0" borderId="15" xfId="0" applyBorder="1" applyAlignment="1" applyProtection="1">
      <alignment wrapText="1"/>
      <protection locked="0"/>
    </xf>
    <xf numFmtId="0" fontId="1" fillId="4" borderId="5" xfId="0" applyFont="1" applyFill="1" applyBorder="1" applyAlignment="1" applyProtection="1">
      <alignment horizontal="center" wrapText="1"/>
      <protection locked="0"/>
    </xf>
    <xf numFmtId="0" fontId="0" fillId="0" borderId="0" xfId="0" applyAlignment="1" applyProtection="1">
      <alignment wrapText="1"/>
      <protection locked="0"/>
    </xf>
    <xf numFmtId="0" fontId="0" fillId="5" borderId="16" xfId="0" applyFill="1" applyBorder="1" applyAlignment="1" applyProtection="1">
      <alignment horizontal="left" indent="2"/>
      <protection hidden="1"/>
    </xf>
    <xf numFmtId="0" fontId="6" fillId="5" borderId="17" xfId="0" applyFont="1" applyFill="1" applyBorder="1" applyAlignment="1" applyProtection="1">
      <alignment horizontal="left" indent="2"/>
      <protection hidden="1"/>
    </xf>
    <xf numFmtId="0" fontId="0" fillId="5" borderId="18" xfId="0" applyFill="1" applyBorder="1"/>
    <xf numFmtId="0" fontId="0" fillId="5" borderId="17" xfId="0" applyFill="1" applyBorder="1" applyAlignment="1" applyProtection="1">
      <alignment horizontal="left" indent="2"/>
      <protection hidden="1"/>
    </xf>
    <xf numFmtId="0" fontId="7" fillId="5" borderId="17" xfId="0" applyFont="1" applyFill="1" applyBorder="1" applyAlignment="1" applyProtection="1">
      <alignment horizontal="left" indent="2"/>
      <protection hidden="1"/>
    </xf>
    <xf numFmtId="0" fontId="0" fillId="5" borderId="19" xfId="0" applyFill="1" applyBorder="1" applyAlignment="1" applyProtection="1">
      <alignment horizontal="left" indent="2"/>
      <protection hidden="1"/>
    </xf>
    <xf numFmtId="0" fontId="0" fillId="5" borderId="20" xfId="0" applyFill="1" applyBorder="1"/>
    <xf numFmtId="0" fontId="13" fillId="0" borderId="0" xfId="0" applyFont="1" applyProtection="1">
      <protection hidden="1"/>
    </xf>
    <xf numFmtId="164" fontId="0" fillId="2" borderId="1" xfId="0" applyNumberFormat="1" applyFill="1" applyBorder="1" applyProtection="1">
      <protection locked="0"/>
    </xf>
    <xf numFmtId="164" fontId="14" fillId="0" borderId="0" xfId="0" applyNumberFormat="1" applyFont="1" applyAlignment="1" applyProtection="1">
      <alignment horizontal="center"/>
      <protection locked="0"/>
    </xf>
    <xf numFmtId="38" fontId="0" fillId="0" borderId="0" xfId="0" applyNumberFormat="1" applyAlignment="1" applyProtection="1">
      <alignment horizontal="center"/>
      <protection locked="0"/>
    </xf>
    <xf numFmtId="0" fontId="0" fillId="0" borderId="0" xfId="0" applyAlignment="1">
      <alignment vertical="center"/>
    </xf>
    <xf numFmtId="0" fontId="2" fillId="6" borderId="21" xfId="0" applyFont="1" applyFill="1" applyBorder="1" applyAlignment="1" applyProtection="1">
      <alignment horizontal="center" wrapText="1"/>
      <protection locked="0"/>
    </xf>
    <xf numFmtId="0" fontId="0" fillId="0" borderId="20" xfId="0" applyBorder="1" applyAlignment="1" applyProtection="1">
      <alignment wrapText="1"/>
      <protection locked="0"/>
    </xf>
    <xf numFmtId="0" fontId="0" fillId="0" borderId="6" xfId="0" applyBorder="1" applyAlignment="1" applyProtection="1">
      <alignment wrapText="1"/>
      <protection locked="0"/>
    </xf>
    <xf numFmtId="0" fontId="0" fillId="0" borderId="22" xfId="0" applyBorder="1" applyAlignment="1" applyProtection="1">
      <alignment wrapText="1"/>
      <protection locked="0"/>
    </xf>
    <xf numFmtId="0" fontId="9" fillId="0" borderId="0" xfId="0" applyFont="1" applyProtection="1">
      <protection hidden="1"/>
    </xf>
    <xf numFmtId="0" fontId="15" fillId="0" borderId="0" xfId="0" applyFont="1" applyProtection="1">
      <protection hidden="1"/>
    </xf>
    <xf numFmtId="0" fontId="16" fillId="0" borderId="0" xfId="0" applyFont="1" applyProtection="1">
      <protection hidden="1"/>
    </xf>
    <xf numFmtId="0" fontId="9" fillId="0" borderId="0" xfId="0" applyFont="1" applyAlignment="1">
      <alignment wrapText="1"/>
    </xf>
    <xf numFmtId="0" fontId="2" fillId="0" borderId="0" xfId="0" applyFont="1" applyAlignment="1">
      <alignment wrapText="1"/>
    </xf>
    <xf numFmtId="0" fontId="6" fillId="0" borderId="0" xfId="0" applyFont="1" applyAlignment="1">
      <alignment wrapText="1"/>
    </xf>
    <xf numFmtId="0" fontId="17" fillId="0" borderId="0" xfId="0" applyFont="1" applyAlignment="1">
      <alignment wrapText="1"/>
    </xf>
    <xf numFmtId="0" fontId="18" fillId="0" borderId="0" xfId="1" applyAlignment="1">
      <alignment wrapText="1"/>
    </xf>
    <xf numFmtId="0" fontId="19" fillId="0" borderId="0" xfId="0" applyFont="1" applyAlignment="1">
      <alignment wrapText="1"/>
    </xf>
    <xf numFmtId="0" fontId="0" fillId="5" borderId="0" xfId="0" applyFill="1"/>
    <xf numFmtId="0" fontId="20" fillId="0" borderId="0" xfId="0" applyFont="1"/>
    <xf numFmtId="0" fontId="9" fillId="5" borderId="18" xfId="0" applyFont="1" applyFill="1" applyBorder="1"/>
    <xf numFmtId="0" fontId="9" fillId="5" borderId="0" xfId="0" applyFont="1" applyFill="1"/>
    <xf numFmtId="0" fontId="5" fillId="8" borderId="0" xfId="0" applyFont="1" applyFill="1" applyAlignment="1">
      <alignment wrapText="1"/>
    </xf>
    <xf numFmtId="0" fontId="0" fillId="0" borderId="23" xfId="0" applyBorder="1" applyAlignment="1" applyProtection="1">
      <alignment wrapText="1"/>
      <protection locked="0"/>
    </xf>
    <xf numFmtId="0" fontId="6" fillId="0" borderId="0" xfId="0" applyFont="1" applyAlignment="1" applyProtection="1">
      <alignment horizontal="left" indent="2"/>
      <protection hidden="1"/>
    </xf>
    <xf numFmtId="0" fontId="6" fillId="0" borderId="17" xfId="0" applyFont="1" applyBorder="1" applyProtection="1">
      <protection hidden="1"/>
    </xf>
    <xf numFmtId="0" fontId="0" fillId="0" borderId="18" xfId="0" applyBorder="1" applyAlignment="1" applyProtection="1">
      <alignment wrapText="1"/>
      <protection locked="0"/>
    </xf>
    <xf numFmtId="0" fontId="0" fillId="0" borderId="17" xfId="0" applyBorder="1"/>
    <xf numFmtId="0" fontId="6" fillId="0" borderId="24" xfId="0" applyFont="1" applyBorder="1" applyProtection="1">
      <protection locked="0"/>
    </xf>
    <xf numFmtId="0" fontId="0" fillId="0" borderId="25" xfId="0" applyBorder="1" applyAlignment="1" applyProtection="1">
      <alignment wrapText="1"/>
      <protection locked="0"/>
    </xf>
    <xf numFmtId="49" fontId="0" fillId="4" borderId="1" xfId="0" applyNumberFormat="1" applyFill="1" applyBorder="1" applyAlignment="1">
      <alignment horizontal="right" indent="1"/>
    </xf>
    <xf numFmtId="165" fontId="0" fillId="4" borderId="1" xfId="0" applyNumberFormat="1" applyFill="1" applyBorder="1"/>
    <xf numFmtId="0" fontId="0" fillId="0" borderId="2" xfId="0" applyBorder="1" applyProtection="1">
      <protection hidden="1"/>
    </xf>
    <xf numFmtId="166" fontId="0" fillId="0" borderId="0" xfId="0" applyNumberFormat="1" applyProtection="1">
      <protection hidden="1"/>
    </xf>
    <xf numFmtId="167" fontId="0" fillId="0" borderId="0" xfId="0" applyNumberFormat="1" applyProtection="1">
      <protection hidden="1"/>
    </xf>
    <xf numFmtId="168" fontId="0" fillId="0" borderId="0" xfId="0" applyNumberFormat="1" applyProtection="1">
      <protection hidden="1"/>
    </xf>
    <xf numFmtId="167" fontId="0" fillId="3" borderId="1" xfId="0" applyNumberFormat="1" applyFill="1" applyBorder="1" applyProtection="1">
      <protection hidden="1"/>
    </xf>
    <xf numFmtId="167" fontId="0" fillId="2" borderId="1" xfId="0" applyNumberFormat="1" applyFill="1" applyBorder="1" applyProtection="1">
      <protection locked="0"/>
    </xf>
    <xf numFmtId="167" fontId="0" fillId="0" borderId="1" xfId="0" applyNumberFormat="1" applyBorder="1" applyProtection="1">
      <protection hidden="1"/>
    </xf>
    <xf numFmtId="0" fontId="10" fillId="0" borderId="0" xfId="0" applyFont="1" applyProtection="1">
      <protection hidden="1"/>
    </xf>
    <xf numFmtId="169" fontId="0" fillId="0" borderId="0" xfId="0" applyNumberFormat="1" applyProtection="1">
      <protection hidden="1"/>
    </xf>
    <xf numFmtId="170" fontId="0" fillId="0" borderId="0" xfId="0" applyNumberFormat="1" applyProtection="1">
      <protection hidden="1"/>
    </xf>
    <xf numFmtId="170" fontId="0" fillId="0" borderId="1" xfId="0" applyNumberFormat="1" applyBorder="1" applyProtection="1">
      <protection hidden="1"/>
    </xf>
    <xf numFmtId="171" fontId="0" fillId="0" borderId="0" xfId="0" applyNumberFormat="1" applyProtection="1">
      <protection hidden="1"/>
    </xf>
    <xf numFmtId="170" fontId="0" fillId="3" borderId="1" xfId="0" applyNumberFormat="1" applyFill="1" applyBorder="1" applyProtection="1">
      <protection hidden="1"/>
    </xf>
    <xf numFmtId="170" fontId="0" fillId="3" borderId="1" xfId="0" applyNumberFormat="1" applyFill="1" applyBorder="1" applyProtection="1">
      <protection locked="0"/>
    </xf>
    <xf numFmtId="0" fontId="13" fillId="0" borderId="0" xfId="0" applyFont="1"/>
    <xf numFmtId="166" fontId="0" fillId="2" borderId="1" xfId="0" applyNumberFormat="1" applyFill="1" applyBorder="1" applyProtection="1">
      <protection locked="0"/>
    </xf>
    <xf numFmtId="167" fontId="0" fillId="3" borderId="1" xfId="0" applyNumberFormat="1" applyFill="1" applyBorder="1"/>
    <xf numFmtId="170" fontId="0" fillId="3" borderId="1" xfId="0" applyNumberFormat="1" applyFill="1" applyBorder="1"/>
    <xf numFmtId="0" fontId="15" fillId="6" borderId="0" xfId="0" applyFont="1" applyFill="1" applyProtection="1">
      <protection hidden="1"/>
    </xf>
    <xf numFmtId="0" fontId="23" fillId="6" borderId="18" xfId="0" applyFont="1" applyFill="1" applyBorder="1" applyProtection="1">
      <protection hidden="1"/>
    </xf>
    <xf numFmtId="0" fontId="13" fillId="6" borderId="0" xfId="0" applyFont="1" applyFill="1" applyProtection="1">
      <protection hidden="1"/>
    </xf>
    <xf numFmtId="0" fontId="22" fillId="6" borderId="18" xfId="0" applyFont="1" applyFill="1" applyBorder="1" applyProtection="1">
      <protection hidden="1"/>
    </xf>
    <xf numFmtId="38" fontId="0" fillId="0" borderId="1" xfId="0" applyNumberFormat="1" applyBorder="1" applyAlignment="1" applyProtection="1">
      <alignment horizontal="left"/>
      <protection locked="0"/>
    </xf>
    <xf numFmtId="0" fontId="9" fillId="0" borderId="0" xfId="0" applyFont="1" applyAlignment="1" applyProtection="1">
      <alignment horizontal="right" indent="1"/>
      <protection hidden="1"/>
    </xf>
    <xf numFmtId="0" fontId="24" fillId="0" borderId="0" xfId="0" applyFont="1"/>
    <xf numFmtId="38" fontId="13" fillId="0" borderId="0" xfId="0" applyNumberFormat="1" applyFont="1" applyProtection="1">
      <protection locked="0"/>
    </xf>
    <xf numFmtId="0" fontId="0" fillId="5" borderId="17" xfId="0" applyFill="1" applyBorder="1" applyAlignment="1" applyProtection="1">
      <alignment horizontal="left" vertical="top" wrapText="1" indent="2"/>
      <protection hidden="1"/>
    </xf>
    <xf numFmtId="0" fontId="7" fillId="2" borderId="26" xfId="0" applyFont="1" applyFill="1" applyBorder="1" applyAlignment="1" applyProtection="1">
      <alignment horizontal="center"/>
      <protection locked="0" hidden="1"/>
    </xf>
    <xf numFmtId="0" fontId="7" fillId="2" borderId="27" xfId="0" applyFont="1" applyFill="1" applyBorder="1" applyAlignment="1" applyProtection="1">
      <alignment horizontal="center"/>
      <protection locked="0" hidden="1"/>
    </xf>
    <xf numFmtId="0" fontId="6" fillId="6" borderId="28" xfId="0" applyFont="1" applyFill="1" applyBorder="1" applyAlignment="1">
      <alignment horizontal="center"/>
    </xf>
    <xf numFmtId="0" fontId="6" fillId="6" borderId="29" xfId="0" applyFont="1" applyFill="1" applyBorder="1" applyAlignment="1">
      <alignment horizontal="center"/>
    </xf>
    <xf numFmtId="0" fontId="0" fillId="5" borderId="17" xfId="0" applyFill="1" applyBorder="1" applyAlignment="1" applyProtection="1">
      <alignment horizontal="left" vertical="top" wrapText="1" indent="2"/>
      <protection hidden="1"/>
    </xf>
    <xf numFmtId="0" fontId="0" fillId="5" borderId="18" xfId="0" applyFill="1" applyBorder="1" applyAlignment="1" applyProtection="1">
      <alignment horizontal="left" vertical="top" wrapText="1" indent="2"/>
      <protection hidden="1"/>
    </xf>
    <xf numFmtId="0" fontId="2" fillId="0" borderId="0" xfId="0" applyFont="1" applyAlignment="1">
      <alignment horizontal="left" vertical="top" wrapText="1"/>
    </xf>
    <xf numFmtId="0" fontId="0" fillId="5" borderId="0" xfId="0" applyFill="1" applyAlignment="1" applyProtection="1">
      <alignment horizontal="left" vertical="top" wrapText="1" indent="2"/>
      <protection hidden="1"/>
    </xf>
    <xf numFmtId="0" fontId="7" fillId="2" borderId="30" xfId="0" applyFont="1" applyFill="1" applyBorder="1" applyAlignment="1" applyProtection="1">
      <alignment horizontal="center"/>
      <protection locked="0" hidden="1"/>
    </xf>
    <xf numFmtId="49" fontId="0" fillId="2" borderId="26" xfId="0" applyNumberFormat="1" applyFill="1" applyBorder="1" applyAlignment="1" applyProtection="1">
      <alignment horizontal="left" vertical="top"/>
      <protection locked="0"/>
    </xf>
    <xf numFmtId="49" fontId="0" fillId="2" borderId="30" xfId="0" applyNumberFormat="1" applyFill="1" applyBorder="1" applyAlignment="1" applyProtection="1">
      <alignment horizontal="left" vertical="top"/>
      <protection locked="0"/>
    </xf>
    <xf numFmtId="49" fontId="0" fillId="2" borderId="27" xfId="0" applyNumberFormat="1" applyFill="1" applyBorder="1" applyAlignment="1" applyProtection="1">
      <alignment horizontal="left" vertical="top"/>
      <protection locked="0"/>
    </xf>
  </cellXfs>
  <cellStyles count="2">
    <cellStyle name="Hyperlink" xfId="1" builtinId="8"/>
    <cellStyle name="Normal" xfId="0" builtinId="0"/>
  </cellStyles>
  <dxfs count="55">
    <dxf>
      <font>
        <b/>
        <i val="0"/>
        <color rgb="FFFF0000"/>
      </font>
      <border>
        <left style="thin">
          <color rgb="FFFF0000"/>
        </left>
        <right style="thin">
          <color rgb="FFFF0000"/>
        </right>
        <top style="thin">
          <color rgb="FFFF0000"/>
        </top>
        <bottom style="thin">
          <color rgb="FFFF0000"/>
        </bottom>
        <vertical/>
        <horizontal/>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val="0"/>
        <i val="0"/>
        <color theme="9" tint="-0.24994659260841701"/>
      </font>
      <fill>
        <patternFill patternType="solid">
          <bgColor theme="9" tint="0.59996337778862885"/>
        </patternFill>
      </fill>
      <border>
        <left style="thin">
          <color theme="9" tint="-0.24994659260841701"/>
        </left>
        <right style="thin">
          <color theme="9" tint="-0.24994659260841701"/>
        </right>
        <top style="thin">
          <color theme="9" tint="-0.24994659260841701"/>
        </top>
        <bottom style="thin">
          <color theme="9" tint="-0.24994659260841701"/>
        </bottom>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val="0"/>
        <i val="0"/>
        <color theme="1"/>
      </font>
      <border>
        <left/>
        <right/>
        <top/>
        <bottom/>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val="0"/>
        <i val="0"/>
        <color theme="1"/>
      </font>
      <border>
        <left/>
        <right/>
        <top/>
        <bottom/>
      </border>
    </dxf>
    <dxf>
      <font>
        <b val="0"/>
        <i val="0"/>
        <color theme="9" tint="-0.24994659260841701"/>
      </font>
      <fill>
        <patternFill patternType="solid">
          <bgColor theme="9" tint="0.59996337778862885"/>
        </patternFill>
      </fill>
      <border>
        <left style="thin">
          <color theme="9" tint="-0.24994659260841701"/>
        </left>
        <right style="thin">
          <color theme="9" tint="-0.24994659260841701"/>
        </right>
        <top style="thin">
          <color theme="9" tint="-0.24994659260841701"/>
        </top>
        <bottom style="thin">
          <color theme="9" tint="-0.24994659260841701"/>
        </bottom>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val="0"/>
        <i val="0"/>
        <color theme="1"/>
      </font>
      <border>
        <left/>
        <right/>
        <top/>
        <bottom/>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val="0"/>
        <i val="0"/>
        <color theme="1"/>
      </font>
      <border>
        <left/>
        <right/>
        <top/>
        <bottom/>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val="0"/>
        <i val="0"/>
        <color theme="1"/>
      </font>
      <border>
        <left/>
        <right/>
        <top/>
        <bottom/>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val="0"/>
        <i val="0"/>
        <color theme="1"/>
      </font>
      <border>
        <left/>
        <right/>
        <top/>
        <bottom/>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val="0"/>
        <i val="0"/>
        <color theme="9" tint="-0.24994659260841701"/>
      </font>
      <fill>
        <patternFill patternType="solid">
          <bgColor theme="9" tint="0.59996337778862885"/>
        </patternFill>
      </fill>
      <border>
        <left style="thin">
          <color theme="9" tint="-0.24994659260841701"/>
        </left>
        <right style="thin">
          <color theme="9" tint="-0.24994659260841701"/>
        </right>
        <top style="thin">
          <color theme="9" tint="-0.24994659260841701"/>
        </top>
        <bottom style="thin">
          <color theme="9" tint="-0.24994659260841701"/>
        </bottom>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val="0"/>
        <i val="0"/>
        <color theme="1"/>
      </font>
      <border>
        <left/>
        <right/>
        <top/>
        <bottom/>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val="0"/>
        <i val="0"/>
        <color theme="1"/>
      </font>
      <border>
        <left/>
        <right/>
        <top/>
        <bottom/>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val="0"/>
        <i val="0"/>
        <color theme="1"/>
      </font>
      <border>
        <left/>
        <right/>
        <top/>
        <bottom/>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val="0"/>
        <i val="0"/>
        <color theme="1"/>
      </font>
      <border>
        <left/>
        <right/>
        <top/>
        <bottom/>
      </border>
    </dxf>
    <dxf>
      <font>
        <b val="0"/>
        <i val="0"/>
        <color theme="9" tint="-0.24994659260841701"/>
      </font>
      <fill>
        <patternFill patternType="solid">
          <bgColor theme="9" tint="0.59996337778862885"/>
        </patternFill>
      </fill>
      <border>
        <left style="thin">
          <color theme="9" tint="-0.24994659260841701"/>
        </left>
        <right style="thin">
          <color theme="9" tint="-0.24994659260841701"/>
        </right>
        <top style="thin">
          <color theme="9" tint="-0.24994659260841701"/>
        </top>
        <bottom style="thin">
          <color theme="9" tint="-0.24994659260841701"/>
        </bottom>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val="0"/>
        <i val="0"/>
        <strike val="0"/>
        <color theme="1"/>
      </font>
      <fill>
        <patternFill patternType="none">
          <bgColor auto="1"/>
        </patternFill>
      </fill>
      <border>
        <left/>
        <right/>
        <top/>
        <bottom/>
        <vertical/>
        <horizontal/>
      </border>
    </dxf>
  </dxfs>
  <tableStyles count="0" defaultTableStyle="TableStyleMedium2" defaultPivotStyle="PivotStyleLight16"/>
  <colors>
    <mruColors>
      <color rgb="FFB5ECFD"/>
      <color rgb="FF8AB8A9"/>
      <color rgb="FF578F7C"/>
      <color rgb="FFF9F686"/>
      <color rgb="FFFAFAB8"/>
      <color rgb="FFF5FBB7"/>
      <color rgb="FFFF99FF"/>
      <color rgb="FF8FBF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495300</xdr:colOff>
      <xdr:row>21</xdr:row>
      <xdr:rowOff>47625</xdr:rowOff>
    </xdr:from>
    <xdr:to>
      <xdr:col>3</xdr:col>
      <xdr:colOff>75787</xdr:colOff>
      <xdr:row>53</xdr:row>
      <xdr:rowOff>514</xdr:rowOff>
    </xdr:to>
    <xdr:pic>
      <xdr:nvPicPr>
        <xdr:cNvPr id="2" name="Picture 1">
          <a:extLst>
            <a:ext uri="{FF2B5EF4-FFF2-40B4-BE49-F238E27FC236}">
              <a16:creationId xmlns:a16="http://schemas.microsoft.com/office/drawing/2014/main" id="{665A7522-09D1-4EFA-AB86-FB19C6ED1797}"/>
            </a:ext>
          </a:extLst>
        </xdr:cNvPr>
        <xdr:cNvPicPr>
          <a:picLocks noChangeAspect="1"/>
        </xdr:cNvPicPr>
      </xdr:nvPicPr>
      <xdr:blipFill>
        <a:blip xmlns:r="http://schemas.openxmlformats.org/officeDocument/2006/relationships" r:embed="rId1"/>
        <a:stretch>
          <a:fillRect/>
        </a:stretch>
      </xdr:blipFill>
      <xdr:spPr>
        <a:xfrm>
          <a:off x="1104900" y="4048125"/>
          <a:ext cx="3304762" cy="60476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1628775</xdr:colOff>
      <xdr:row>33</xdr:row>
      <xdr:rowOff>9525</xdr:rowOff>
    </xdr:from>
    <xdr:to>
      <xdr:col>1</xdr:col>
      <xdr:colOff>4629150</xdr:colOff>
      <xdr:row>35</xdr:row>
      <xdr:rowOff>76200</xdr:rowOff>
    </xdr:to>
    <xdr:sp macro="" textlink="">
      <xdr:nvSpPr>
        <xdr:cNvPr id="2" name="Rectangle: Rounded Corners 1">
          <a:extLst>
            <a:ext uri="{FF2B5EF4-FFF2-40B4-BE49-F238E27FC236}">
              <a16:creationId xmlns:a16="http://schemas.microsoft.com/office/drawing/2014/main" id="{EA22F9D4-A413-4423-819B-C6D93DA8207B}"/>
            </a:ext>
          </a:extLst>
        </xdr:cNvPr>
        <xdr:cNvSpPr/>
      </xdr:nvSpPr>
      <xdr:spPr>
        <a:xfrm>
          <a:off x="1628775" y="1914525"/>
          <a:ext cx="5886450" cy="447675"/>
        </a:xfrm>
        <a:prstGeom prst="roundRect">
          <a:avLst/>
        </a:prstGeom>
        <a:solidFill>
          <a:srgbClr val="FF99FF"/>
        </a:solidFill>
        <a:ln w="3175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000" b="1">
              <a:solidFill>
                <a:schemeClr val="tx1"/>
              </a:solidFill>
            </a:rPr>
            <a:t>Interested Party / Firm 1</a:t>
          </a:r>
        </a:p>
      </xdr:txBody>
    </xdr:sp>
    <xdr:clientData/>
  </xdr:twoCellAnchor>
  <xdr:twoCellAnchor>
    <xdr:from>
      <xdr:col>0</xdr:col>
      <xdr:colOff>1266825</xdr:colOff>
      <xdr:row>10</xdr:row>
      <xdr:rowOff>19050</xdr:rowOff>
    </xdr:from>
    <xdr:to>
      <xdr:col>1</xdr:col>
      <xdr:colOff>4267200</xdr:colOff>
      <xdr:row>12</xdr:row>
      <xdr:rowOff>85725</xdr:rowOff>
    </xdr:to>
    <xdr:sp macro="" textlink="">
      <xdr:nvSpPr>
        <xdr:cNvPr id="14" name="Rectangle: Rounded Corners 13">
          <a:extLst>
            <a:ext uri="{FF2B5EF4-FFF2-40B4-BE49-F238E27FC236}">
              <a16:creationId xmlns:a16="http://schemas.microsoft.com/office/drawing/2014/main" id="{0D928F62-506C-418B-88E7-E7EBD10324DF}"/>
            </a:ext>
          </a:extLst>
        </xdr:cNvPr>
        <xdr:cNvSpPr/>
      </xdr:nvSpPr>
      <xdr:spPr>
        <a:xfrm>
          <a:off x="1266825" y="400050"/>
          <a:ext cx="5886450" cy="447675"/>
        </a:xfrm>
        <a:prstGeom prst="roundRect">
          <a:avLst/>
        </a:prstGeom>
        <a:solidFill>
          <a:srgbClr val="FF99FF"/>
        </a:solidFill>
        <a:ln w="3175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000" b="1">
              <a:solidFill>
                <a:schemeClr val="tx1"/>
              </a:solidFill>
            </a:rPr>
            <a:t>Law firm(s) representing the interested party(ies)</a:t>
          </a:r>
        </a:p>
      </xdr:txBody>
    </xdr:sp>
    <xdr:clientData/>
  </xdr:twoCellAnchor>
  <xdr:twoCellAnchor>
    <xdr:from>
      <xdr:col>0</xdr:col>
      <xdr:colOff>1628775</xdr:colOff>
      <xdr:row>77</xdr:row>
      <xdr:rowOff>9525</xdr:rowOff>
    </xdr:from>
    <xdr:to>
      <xdr:col>1</xdr:col>
      <xdr:colOff>4629150</xdr:colOff>
      <xdr:row>79</xdr:row>
      <xdr:rowOff>76200</xdr:rowOff>
    </xdr:to>
    <xdr:sp macro="" textlink="">
      <xdr:nvSpPr>
        <xdr:cNvPr id="20" name="Rectangle: Rounded Corners 19">
          <a:extLst>
            <a:ext uri="{FF2B5EF4-FFF2-40B4-BE49-F238E27FC236}">
              <a16:creationId xmlns:a16="http://schemas.microsoft.com/office/drawing/2014/main" id="{EDC80AD6-5B43-48C1-971A-6C3D5ABE938E}"/>
            </a:ext>
          </a:extLst>
        </xdr:cNvPr>
        <xdr:cNvSpPr/>
      </xdr:nvSpPr>
      <xdr:spPr>
        <a:xfrm>
          <a:off x="1628775" y="8772525"/>
          <a:ext cx="5886450" cy="447675"/>
        </a:xfrm>
        <a:prstGeom prst="roundRect">
          <a:avLst/>
        </a:prstGeom>
        <a:solidFill>
          <a:srgbClr val="FF99FF"/>
        </a:solidFill>
        <a:ln w="3175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000" b="1">
              <a:solidFill>
                <a:schemeClr val="tx1"/>
              </a:solidFill>
            </a:rPr>
            <a:t>Interested Party / Firm 2</a:t>
          </a:r>
        </a:p>
      </xdr:txBody>
    </xdr:sp>
    <xdr:clientData/>
  </xdr:twoCellAnchor>
  <xdr:twoCellAnchor>
    <xdr:from>
      <xdr:col>0</xdr:col>
      <xdr:colOff>1628775</xdr:colOff>
      <xdr:row>122</xdr:row>
      <xdr:rowOff>9525</xdr:rowOff>
    </xdr:from>
    <xdr:to>
      <xdr:col>1</xdr:col>
      <xdr:colOff>4629150</xdr:colOff>
      <xdr:row>124</xdr:row>
      <xdr:rowOff>76200</xdr:rowOff>
    </xdr:to>
    <xdr:sp macro="" textlink="">
      <xdr:nvSpPr>
        <xdr:cNvPr id="21" name="Rectangle: Rounded Corners 20">
          <a:extLst>
            <a:ext uri="{FF2B5EF4-FFF2-40B4-BE49-F238E27FC236}">
              <a16:creationId xmlns:a16="http://schemas.microsoft.com/office/drawing/2014/main" id="{5B3002C5-7042-4470-8263-25B86629B400}"/>
            </a:ext>
          </a:extLst>
        </xdr:cNvPr>
        <xdr:cNvSpPr/>
      </xdr:nvSpPr>
      <xdr:spPr>
        <a:xfrm>
          <a:off x="1628775" y="8772525"/>
          <a:ext cx="5886450" cy="447675"/>
        </a:xfrm>
        <a:prstGeom prst="roundRect">
          <a:avLst/>
        </a:prstGeom>
        <a:solidFill>
          <a:srgbClr val="FF99FF"/>
        </a:solidFill>
        <a:ln w="3175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000" b="1">
              <a:solidFill>
                <a:schemeClr val="tx1"/>
              </a:solidFill>
            </a:rPr>
            <a:t>Interested Party / Firm 3</a:t>
          </a:r>
        </a:p>
      </xdr:txBody>
    </xdr:sp>
    <xdr:clientData/>
  </xdr:twoCellAnchor>
  <xdr:twoCellAnchor>
    <xdr:from>
      <xdr:col>0</xdr:col>
      <xdr:colOff>1628775</xdr:colOff>
      <xdr:row>166</xdr:row>
      <xdr:rowOff>9525</xdr:rowOff>
    </xdr:from>
    <xdr:to>
      <xdr:col>1</xdr:col>
      <xdr:colOff>4629150</xdr:colOff>
      <xdr:row>168</xdr:row>
      <xdr:rowOff>76200</xdr:rowOff>
    </xdr:to>
    <xdr:sp macro="" textlink="">
      <xdr:nvSpPr>
        <xdr:cNvPr id="22" name="Rectangle: Rounded Corners 21">
          <a:extLst>
            <a:ext uri="{FF2B5EF4-FFF2-40B4-BE49-F238E27FC236}">
              <a16:creationId xmlns:a16="http://schemas.microsoft.com/office/drawing/2014/main" id="{DD8E7709-B764-4BAE-9174-7FA72E206CD5}"/>
            </a:ext>
          </a:extLst>
        </xdr:cNvPr>
        <xdr:cNvSpPr/>
      </xdr:nvSpPr>
      <xdr:spPr>
        <a:xfrm>
          <a:off x="1628775" y="8772525"/>
          <a:ext cx="5886450" cy="447675"/>
        </a:xfrm>
        <a:prstGeom prst="roundRect">
          <a:avLst/>
        </a:prstGeom>
        <a:solidFill>
          <a:srgbClr val="FF99FF"/>
        </a:solidFill>
        <a:ln w="3175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000" b="1">
              <a:solidFill>
                <a:schemeClr val="tx1"/>
              </a:solidFill>
            </a:rPr>
            <a:t>Interested Party / Firm 4</a:t>
          </a:r>
        </a:p>
      </xdr:txBody>
    </xdr:sp>
    <xdr:clientData/>
  </xdr:twoCellAnchor>
  <xdr:twoCellAnchor>
    <xdr:from>
      <xdr:col>0</xdr:col>
      <xdr:colOff>1628775</xdr:colOff>
      <xdr:row>211</xdr:row>
      <xdr:rowOff>9525</xdr:rowOff>
    </xdr:from>
    <xdr:to>
      <xdr:col>1</xdr:col>
      <xdr:colOff>4629150</xdr:colOff>
      <xdr:row>213</xdr:row>
      <xdr:rowOff>76200</xdr:rowOff>
    </xdr:to>
    <xdr:sp macro="" textlink="">
      <xdr:nvSpPr>
        <xdr:cNvPr id="23" name="Rectangle: Rounded Corners 22">
          <a:extLst>
            <a:ext uri="{FF2B5EF4-FFF2-40B4-BE49-F238E27FC236}">
              <a16:creationId xmlns:a16="http://schemas.microsoft.com/office/drawing/2014/main" id="{89AB8B14-EE5E-42F0-9C40-CFBE075A16D5}"/>
            </a:ext>
          </a:extLst>
        </xdr:cNvPr>
        <xdr:cNvSpPr/>
      </xdr:nvSpPr>
      <xdr:spPr>
        <a:xfrm>
          <a:off x="1628775" y="8772525"/>
          <a:ext cx="5886450" cy="447675"/>
        </a:xfrm>
        <a:prstGeom prst="roundRect">
          <a:avLst/>
        </a:prstGeom>
        <a:solidFill>
          <a:srgbClr val="FF99FF"/>
        </a:solidFill>
        <a:ln w="3175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000" b="1">
              <a:solidFill>
                <a:schemeClr val="tx1"/>
              </a:solidFill>
            </a:rPr>
            <a:t>Interested Party / Firm 5</a:t>
          </a:r>
        </a:p>
      </xdr:txBody>
    </xdr:sp>
    <xdr:clientData/>
  </xdr:twoCellAnchor>
  <xdr:twoCellAnchor>
    <xdr:from>
      <xdr:col>0</xdr:col>
      <xdr:colOff>1628775</xdr:colOff>
      <xdr:row>256</xdr:row>
      <xdr:rowOff>9525</xdr:rowOff>
    </xdr:from>
    <xdr:to>
      <xdr:col>1</xdr:col>
      <xdr:colOff>4629150</xdr:colOff>
      <xdr:row>258</xdr:row>
      <xdr:rowOff>76200</xdr:rowOff>
    </xdr:to>
    <xdr:sp macro="" textlink="">
      <xdr:nvSpPr>
        <xdr:cNvPr id="24" name="Rectangle: Rounded Corners 23">
          <a:extLst>
            <a:ext uri="{FF2B5EF4-FFF2-40B4-BE49-F238E27FC236}">
              <a16:creationId xmlns:a16="http://schemas.microsoft.com/office/drawing/2014/main" id="{728C1BDA-D105-4441-ACF7-8335C1695C70}"/>
            </a:ext>
          </a:extLst>
        </xdr:cNvPr>
        <xdr:cNvSpPr/>
      </xdr:nvSpPr>
      <xdr:spPr>
        <a:xfrm>
          <a:off x="1628775" y="8772525"/>
          <a:ext cx="5886450" cy="447675"/>
        </a:xfrm>
        <a:prstGeom prst="roundRect">
          <a:avLst/>
        </a:prstGeom>
        <a:solidFill>
          <a:srgbClr val="FF99FF"/>
        </a:solidFill>
        <a:ln w="3175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000" b="1">
              <a:solidFill>
                <a:schemeClr val="tx1"/>
              </a:solidFill>
            </a:rPr>
            <a:t>Interested Party / Firm 6</a:t>
          </a:r>
        </a:p>
      </xdr:txBody>
    </xdr:sp>
    <xdr:clientData/>
  </xdr:twoCellAnchor>
  <xdr:twoCellAnchor>
    <xdr:from>
      <xdr:col>0</xdr:col>
      <xdr:colOff>1628775</xdr:colOff>
      <xdr:row>301</xdr:row>
      <xdr:rowOff>9525</xdr:rowOff>
    </xdr:from>
    <xdr:to>
      <xdr:col>1</xdr:col>
      <xdr:colOff>4629150</xdr:colOff>
      <xdr:row>303</xdr:row>
      <xdr:rowOff>76200</xdr:rowOff>
    </xdr:to>
    <xdr:sp macro="" textlink="">
      <xdr:nvSpPr>
        <xdr:cNvPr id="25" name="Rectangle: Rounded Corners 24">
          <a:extLst>
            <a:ext uri="{FF2B5EF4-FFF2-40B4-BE49-F238E27FC236}">
              <a16:creationId xmlns:a16="http://schemas.microsoft.com/office/drawing/2014/main" id="{2113CB10-678E-41ED-A066-2EF106697713}"/>
            </a:ext>
          </a:extLst>
        </xdr:cNvPr>
        <xdr:cNvSpPr/>
      </xdr:nvSpPr>
      <xdr:spPr>
        <a:xfrm>
          <a:off x="1628775" y="8772525"/>
          <a:ext cx="5886450" cy="447675"/>
        </a:xfrm>
        <a:prstGeom prst="roundRect">
          <a:avLst/>
        </a:prstGeom>
        <a:solidFill>
          <a:srgbClr val="FF99FF"/>
        </a:solidFill>
        <a:ln w="3175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000" b="1">
              <a:solidFill>
                <a:schemeClr val="tx1"/>
              </a:solidFill>
            </a:rPr>
            <a:t>Interested Party / Firm 7</a:t>
          </a:r>
        </a:p>
      </xdr:txBody>
    </xdr:sp>
    <xdr:clientData/>
  </xdr:twoCellAnchor>
  <xdr:twoCellAnchor>
    <xdr:from>
      <xdr:col>0</xdr:col>
      <xdr:colOff>1628775</xdr:colOff>
      <xdr:row>346</xdr:row>
      <xdr:rowOff>9525</xdr:rowOff>
    </xdr:from>
    <xdr:to>
      <xdr:col>1</xdr:col>
      <xdr:colOff>4629150</xdr:colOff>
      <xdr:row>348</xdr:row>
      <xdr:rowOff>76200</xdr:rowOff>
    </xdr:to>
    <xdr:sp macro="" textlink="">
      <xdr:nvSpPr>
        <xdr:cNvPr id="26" name="Rectangle: Rounded Corners 25">
          <a:extLst>
            <a:ext uri="{FF2B5EF4-FFF2-40B4-BE49-F238E27FC236}">
              <a16:creationId xmlns:a16="http://schemas.microsoft.com/office/drawing/2014/main" id="{A1C7E1A4-5E12-418C-8A51-A7420D1A61D2}"/>
            </a:ext>
          </a:extLst>
        </xdr:cNvPr>
        <xdr:cNvSpPr/>
      </xdr:nvSpPr>
      <xdr:spPr>
        <a:xfrm>
          <a:off x="1628775" y="8772525"/>
          <a:ext cx="5886450" cy="447675"/>
        </a:xfrm>
        <a:prstGeom prst="roundRect">
          <a:avLst/>
        </a:prstGeom>
        <a:solidFill>
          <a:srgbClr val="FF99FF"/>
        </a:solidFill>
        <a:ln w="3175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000" b="1">
              <a:solidFill>
                <a:schemeClr val="tx1"/>
              </a:solidFill>
            </a:rPr>
            <a:t>Interested Party / Firm 8</a:t>
          </a:r>
        </a:p>
      </xdr:txBody>
    </xdr:sp>
    <xdr:clientData/>
  </xdr:twoCellAnchor>
  <xdr:twoCellAnchor>
    <xdr:from>
      <xdr:col>0</xdr:col>
      <xdr:colOff>1628775</xdr:colOff>
      <xdr:row>390</xdr:row>
      <xdr:rowOff>9525</xdr:rowOff>
    </xdr:from>
    <xdr:to>
      <xdr:col>1</xdr:col>
      <xdr:colOff>4629150</xdr:colOff>
      <xdr:row>392</xdr:row>
      <xdr:rowOff>76200</xdr:rowOff>
    </xdr:to>
    <xdr:sp macro="" textlink="">
      <xdr:nvSpPr>
        <xdr:cNvPr id="27" name="Rectangle: Rounded Corners 26">
          <a:extLst>
            <a:ext uri="{FF2B5EF4-FFF2-40B4-BE49-F238E27FC236}">
              <a16:creationId xmlns:a16="http://schemas.microsoft.com/office/drawing/2014/main" id="{A9209119-F37A-4E1E-A8A9-64B4B8F498F8}"/>
            </a:ext>
          </a:extLst>
        </xdr:cNvPr>
        <xdr:cNvSpPr/>
      </xdr:nvSpPr>
      <xdr:spPr>
        <a:xfrm>
          <a:off x="1628775" y="8772525"/>
          <a:ext cx="5886450" cy="447675"/>
        </a:xfrm>
        <a:prstGeom prst="roundRect">
          <a:avLst/>
        </a:prstGeom>
        <a:solidFill>
          <a:srgbClr val="FF99FF"/>
        </a:solidFill>
        <a:ln w="3175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000" b="1">
              <a:solidFill>
                <a:schemeClr val="tx1"/>
              </a:solidFill>
            </a:rPr>
            <a:t>Interested Party / Firm 9</a:t>
          </a:r>
        </a:p>
      </xdr:txBody>
    </xdr:sp>
    <xdr:clientData/>
  </xdr:twoCellAnchor>
  <xdr:twoCellAnchor>
    <xdr:from>
      <xdr:col>0</xdr:col>
      <xdr:colOff>1628775</xdr:colOff>
      <xdr:row>434</xdr:row>
      <xdr:rowOff>9525</xdr:rowOff>
    </xdr:from>
    <xdr:to>
      <xdr:col>1</xdr:col>
      <xdr:colOff>4629150</xdr:colOff>
      <xdr:row>436</xdr:row>
      <xdr:rowOff>76200</xdr:rowOff>
    </xdr:to>
    <xdr:sp macro="" textlink="">
      <xdr:nvSpPr>
        <xdr:cNvPr id="28" name="Rectangle: Rounded Corners 27">
          <a:extLst>
            <a:ext uri="{FF2B5EF4-FFF2-40B4-BE49-F238E27FC236}">
              <a16:creationId xmlns:a16="http://schemas.microsoft.com/office/drawing/2014/main" id="{8EAC91F1-C680-4F28-A63E-545C00AD3EE9}"/>
            </a:ext>
          </a:extLst>
        </xdr:cNvPr>
        <xdr:cNvSpPr/>
      </xdr:nvSpPr>
      <xdr:spPr>
        <a:xfrm>
          <a:off x="1628775" y="8772525"/>
          <a:ext cx="5886450" cy="447675"/>
        </a:xfrm>
        <a:prstGeom prst="roundRect">
          <a:avLst/>
        </a:prstGeom>
        <a:solidFill>
          <a:srgbClr val="FF99FF"/>
        </a:solidFill>
        <a:ln w="3175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000" b="1">
              <a:solidFill>
                <a:schemeClr val="tx1"/>
              </a:solidFill>
            </a:rPr>
            <a:t>Interested Party / Firm 10</a:t>
          </a:r>
        </a:p>
      </xdr:txBody>
    </xdr:sp>
    <xdr:clientData/>
  </xdr:twoCellAnchor>
</xdr:wsDr>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usitc.gov/noiportal"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6326E-7D58-4A5F-B6B9-4A0AF1650480}">
  <sheetPr codeName="Sheet1"/>
  <dimension ref="B3:J378"/>
  <sheetViews>
    <sheetView topLeftCell="A4" workbookViewId="0">
      <selection activeCell="C12" sqref="C12"/>
    </sheetView>
  </sheetViews>
  <sheetFormatPr defaultRowHeight="14.4" x14ac:dyDescent="0.3"/>
  <cols>
    <col min="2" max="2" width="30.33203125" customWidth="1"/>
    <col min="3" max="3" width="25.5546875" customWidth="1"/>
  </cols>
  <sheetData>
    <row r="3" spans="2:10" x14ac:dyDescent="0.3">
      <c r="B3" t="s">
        <v>0</v>
      </c>
      <c r="C3" s="1" t="s">
        <v>956</v>
      </c>
    </row>
    <row r="4" spans="2:10" x14ac:dyDescent="0.3">
      <c r="B4" t="s">
        <v>1</v>
      </c>
      <c r="C4" s="1" t="s">
        <v>957</v>
      </c>
    </row>
    <row r="5" spans="2:10" x14ac:dyDescent="0.3">
      <c r="B5" t="s">
        <v>2</v>
      </c>
      <c r="C5" s="1" t="s">
        <v>958</v>
      </c>
      <c r="J5" t="s">
        <v>3</v>
      </c>
    </row>
    <row r="6" spans="2:10" x14ac:dyDescent="0.3">
      <c r="B6" t="s">
        <v>4</v>
      </c>
      <c r="C6" s="1" t="s">
        <v>959</v>
      </c>
      <c r="J6" t="s">
        <v>5</v>
      </c>
    </row>
    <row r="7" spans="2:10" x14ac:dyDescent="0.3">
      <c r="B7" t="s">
        <v>6</v>
      </c>
      <c r="C7" s="1" t="s">
        <v>960</v>
      </c>
      <c r="J7" t="s">
        <v>7</v>
      </c>
    </row>
    <row r="8" spans="2:10" x14ac:dyDescent="0.3">
      <c r="B8" t="s">
        <v>8</v>
      </c>
      <c r="C8" s="1" t="s">
        <v>961</v>
      </c>
    </row>
    <row r="9" spans="2:10" x14ac:dyDescent="0.3">
      <c r="B9" t="s">
        <v>9</v>
      </c>
      <c r="C9" s="1">
        <v>1</v>
      </c>
      <c r="D9" s="112" t="s">
        <v>10</v>
      </c>
    </row>
    <row r="10" spans="2:10" x14ac:dyDescent="0.3">
      <c r="B10" t="s">
        <v>11</v>
      </c>
      <c r="C10" s="67">
        <v>2025</v>
      </c>
    </row>
    <row r="11" spans="2:10" x14ac:dyDescent="0.3">
      <c r="J11" t="s">
        <v>12</v>
      </c>
    </row>
    <row r="12" spans="2:10" x14ac:dyDescent="0.3">
      <c r="B12" s="23" t="s">
        <v>13</v>
      </c>
      <c r="J12" t="s">
        <v>14</v>
      </c>
    </row>
    <row r="13" spans="2:10" x14ac:dyDescent="0.3">
      <c r="B13" t="s">
        <v>15</v>
      </c>
    </row>
    <row r="14" spans="2:10" x14ac:dyDescent="0.3">
      <c r="B14" t="s">
        <v>16</v>
      </c>
    </row>
    <row r="15" spans="2:10" x14ac:dyDescent="0.3">
      <c r="B15" s="2" t="s">
        <v>17</v>
      </c>
      <c r="J15" t="s">
        <v>18</v>
      </c>
    </row>
    <row r="16" spans="2:10" x14ac:dyDescent="0.3">
      <c r="B16" s="2" t="s">
        <v>19</v>
      </c>
      <c r="J16" t="s">
        <v>20</v>
      </c>
    </row>
    <row r="17" spans="2:5" x14ac:dyDescent="0.3">
      <c r="B17" s="2" t="s">
        <v>21</v>
      </c>
    </row>
    <row r="18" spans="2:5" x14ac:dyDescent="0.3">
      <c r="B18" t="s">
        <v>22</v>
      </c>
      <c r="E18" s="70"/>
    </row>
    <row r="19" spans="2:5" x14ac:dyDescent="0.3">
      <c r="B19" s="2" t="s">
        <v>23</v>
      </c>
    </row>
    <row r="20" spans="2:5" x14ac:dyDescent="0.3">
      <c r="B20" t="s">
        <v>24</v>
      </c>
    </row>
    <row r="21" spans="2:5" x14ac:dyDescent="0.3">
      <c r="B21" s="2"/>
    </row>
    <row r="55" spans="2:2" ht="72" x14ac:dyDescent="0.3">
      <c r="B55" s="34" t="s">
        <v>25</v>
      </c>
    </row>
    <row r="132" spans="2:3" x14ac:dyDescent="0.3">
      <c r="B132" t="s">
        <v>26</v>
      </c>
      <c r="C132" t="s">
        <v>27</v>
      </c>
    </row>
    <row r="133" spans="2:3" x14ac:dyDescent="0.3">
      <c r="B133" t="s">
        <v>28</v>
      </c>
      <c r="C133" t="s">
        <v>29</v>
      </c>
    </row>
    <row r="134" spans="2:3" x14ac:dyDescent="0.3">
      <c r="B134" t="s">
        <v>30</v>
      </c>
      <c r="C134" t="s">
        <v>31</v>
      </c>
    </row>
    <row r="135" spans="2:3" x14ac:dyDescent="0.3">
      <c r="B135" t="s">
        <v>32</v>
      </c>
      <c r="C135" t="s">
        <v>33</v>
      </c>
    </row>
    <row r="136" spans="2:3" x14ac:dyDescent="0.3">
      <c r="B136" t="s">
        <v>34</v>
      </c>
      <c r="C136" t="s">
        <v>35</v>
      </c>
    </row>
    <row r="137" spans="2:3" x14ac:dyDescent="0.3">
      <c r="B137" t="s">
        <v>36</v>
      </c>
      <c r="C137" t="s">
        <v>37</v>
      </c>
    </row>
    <row r="138" spans="2:3" x14ac:dyDescent="0.3">
      <c r="B138" t="s">
        <v>38</v>
      </c>
      <c r="C138" t="s">
        <v>39</v>
      </c>
    </row>
    <row r="139" spans="2:3" x14ac:dyDescent="0.3">
      <c r="B139" t="s">
        <v>40</v>
      </c>
      <c r="C139" t="s">
        <v>41</v>
      </c>
    </row>
    <row r="140" spans="2:3" x14ac:dyDescent="0.3">
      <c r="B140" t="s">
        <v>42</v>
      </c>
      <c r="C140" t="s">
        <v>43</v>
      </c>
    </row>
    <row r="141" spans="2:3" x14ac:dyDescent="0.3">
      <c r="B141" t="s">
        <v>44</v>
      </c>
      <c r="C141" t="s">
        <v>45</v>
      </c>
    </row>
    <row r="142" spans="2:3" x14ac:dyDescent="0.3">
      <c r="B142" t="s">
        <v>46</v>
      </c>
      <c r="C142" t="s">
        <v>47</v>
      </c>
    </row>
    <row r="143" spans="2:3" x14ac:dyDescent="0.3">
      <c r="B143" t="s">
        <v>48</v>
      </c>
      <c r="C143" t="s">
        <v>49</v>
      </c>
    </row>
    <row r="144" spans="2:3" x14ac:dyDescent="0.3">
      <c r="B144" t="s">
        <v>50</v>
      </c>
      <c r="C144" t="s">
        <v>51</v>
      </c>
    </row>
    <row r="145" spans="2:3" x14ac:dyDescent="0.3">
      <c r="B145" t="s">
        <v>52</v>
      </c>
      <c r="C145" t="s">
        <v>53</v>
      </c>
    </row>
    <row r="146" spans="2:3" x14ac:dyDescent="0.3">
      <c r="B146" t="s">
        <v>54</v>
      </c>
      <c r="C146" t="s">
        <v>55</v>
      </c>
    </row>
    <row r="147" spans="2:3" x14ac:dyDescent="0.3">
      <c r="B147" t="s">
        <v>56</v>
      </c>
      <c r="C147" t="s">
        <v>57</v>
      </c>
    </row>
    <row r="148" spans="2:3" x14ac:dyDescent="0.3">
      <c r="B148" t="s">
        <v>58</v>
      </c>
      <c r="C148" t="s">
        <v>59</v>
      </c>
    </row>
    <row r="149" spans="2:3" x14ac:dyDescent="0.3">
      <c r="B149" t="s">
        <v>60</v>
      </c>
      <c r="C149" t="s">
        <v>61</v>
      </c>
    </row>
    <row r="150" spans="2:3" x14ac:dyDescent="0.3">
      <c r="B150" t="s">
        <v>62</v>
      </c>
      <c r="C150" t="s">
        <v>63</v>
      </c>
    </row>
    <row r="151" spans="2:3" x14ac:dyDescent="0.3">
      <c r="B151" t="s">
        <v>64</v>
      </c>
      <c r="C151" t="s">
        <v>65</v>
      </c>
    </row>
    <row r="152" spans="2:3" x14ac:dyDescent="0.3">
      <c r="B152" t="s">
        <v>66</v>
      </c>
      <c r="C152" t="s">
        <v>67</v>
      </c>
    </row>
    <row r="153" spans="2:3" x14ac:dyDescent="0.3">
      <c r="B153" t="s">
        <v>68</v>
      </c>
      <c r="C153" t="s">
        <v>69</v>
      </c>
    </row>
    <row r="154" spans="2:3" x14ac:dyDescent="0.3">
      <c r="B154" t="s">
        <v>70</v>
      </c>
      <c r="C154" t="s">
        <v>71</v>
      </c>
    </row>
    <row r="155" spans="2:3" x14ac:dyDescent="0.3">
      <c r="B155" t="s">
        <v>72</v>
      </c>
      <c r="C155" t="s">
        <v>73</v>
      </c>
    </row>
    <row r="156" spans="2:3" x14ac:dyDescent="0.3">
      <c r="B156" t="s">
        <v>74</v>
      </c>
      <c r="C156" t="s">
        <v>75</v>
      </c>
    </row>
    <row r="157" spans="2:3" x14ac:dyDescent="0.3">
      <c r="B157" t="s">
        <v>76</v>
      </c>
      <c r="C157" t="s">
        <v>77</v>
      </c>
    </row>
    <row r="158" spans="2:3" x14ac:dyDescent="0.3">
      <c r="B158" t="s">
        <v>78</v>
      </c>
      <c r="C158" t="s">
        <v>79</v>
      </c>
    </row>
    <row r="159" spans="2:3" x14ac:dyDescent="0.3">
      <c r="B159" t="s">
        <v>80</v>
      </c>
      <c r="C159" t="s">
        <v>81</v>
      </c>
    </row>
    <row r="160" spans="2:3" x14ac:dyDescent="0.3">
      <c r="B160" t="s">
        <v>82</v>
      </c>
      <c r="C160" t="s">
        <v>83</v>
      </c>
    </row>
    <row r="161" spans="2:3" x14ac:dyDescent="0.3">
      <c r="B161" t="s">
        <v>84</v>
      </c>
      <c r="C161" t="s">
        <v>85</v>
      </c>
    </row>
    <row r="162" spans="2:3" x14ac:dyDescent="0.3">
      <c r="B162" t="s">
        <v>86</v>
      </c>
      <c r="C162" t="s">
        <v>87</v>
      </c>
    </row>
    <row r="163" spans="2:3" x14ac:dyDescent="0.3">
      <c r="B163" t="s">
        <v>88</v>
      </c>
      <c r="C163" t="s">
        <v>89</v>
      </c>
    </row>
    <row r="164" spans="2:3" x14ac:dyDescent="0.3">
      <c r="B164" t="s">
        <v>90</v>
      </c>
      <c r="C164" t="s">
        <v>91</v>
      </c>
    </row>
    <row r="165" spans="2:3" x14ac:dyDescent="0.3">
      <c r="B165" t="s">
        <v>92</v>
      </c>
      <c r="C165" t="s">
        <v>93</v>
      </c>
    </row>
    <row r="166" spans="2:3" x14ac:dyDescent="0.3">
      <c r="B166" t="s">
        <v>94</v>
      </c>
      <c r="C166" t="s">
        <v>95</v>
      </c>
    </row>
    <row r="167" spans="2:3" x14ac:dyDescent="0.3">
      <c r="B167" t="s">
        <v>96</v>
      </c>
      <c r="C167" t="s">
        <v>97</v>
      </c>
    </row>
    <row r="168" spans="2:3" x14ac:dyDescent="0.3">
      <c r="B168" t="s">
        <v>98</v>
      </c>
      <c r="C168" t="s">
        <v>99</v>
      </c>
    </row>
    <row r="169" spans="2:3" x14ac:dyDescent="0.3">
      <c r="B169" t="s">
        <v>100</v>
      </c>
      <c r="C169" t="s">
        <v>101</v>
      </c>
    </row>
    <row r="170" spans="2:3" x14ac:dyDescent="0.3">
      <c r="B170" t="s">
        <v>102</v>
      </c>
      <c r="C170" t="s">
        <v>103</v>
      </c>
    </row>
    <row r="171" spans="2:3" x14ac:dyDescent="0.3">
      <c r="B171" t="s">
        <v>104</v>
      </c>
      <c r="C171" t="s">
        <v>105</v>
      </c>
    </row>
    <row r="172" spans="2:3" x14ac:dyDescent="0.3">
      <c r="B172" t="s">
        <v>106</v>
      </c>
      <c r="C172" t="s">
        <v>107</v>
      </c>
    </row>
    <row r="173" spans="2:3" x14ac:dyDescent="0.3">
      <c r="B173" t="s">
        <v>108</v>
      </c>
      <c r="C173" t="s">
        <v>109</v>
      </c>
    </row>
    <row r="174" spans="2:3" x14ac:dyDescent="0.3">
      <c r="B174" t="s">
        <v>110</v>
      </c>
      <c r="C174" t="s">
        <v>111</v>
      </c>
    </row>
    <row r="175" spans="2:3" x14ac:dyDescent="0.3">
      <c r="B175" t="s">
        <v>112</v>
      </c>
      <c r="C175" t="s">
        <v>113</v>
      </c>
    </row>
    <row r="176" spans="2:3" x14ac:dyDescent="0.3">
      <c r="B176" t="s">
        <v>114</v>
      </c>
      <c r="C176" t="s">
        <v>115</v>
      </c>
    </row>
    <row r="177" spans="2:3" x14ac:dyDescent="0.3">
      <c r="B177" t="s">
        <v>116</v>
      </c>
      <c r="C177" t="s">
        <v>117</v>
      </c>
    </row>
    <row r="178" spans="2:3" x14ac:dyDescent="0.3">
      <c r="B178" t="s">
        <v>118</v>
      </c>
      <c r="C178" t="s">
        <v>119</v>
      </c>
    </row>
    <row r="179" spans="2:3" x14ac:dyDescent="0.3">
      <c r="B179" t="s">
        <v>120</v>
      </c>
      <c r="C179" t="s">
        <v>121</v>
      </c>
    </row>
    <row r="180" spans="2:3" x14ac:dyDescent="0.3">
      <c r="B180" t="s">
        <v>122</v>
      </c>
      <c r="C180" t="s">
        <v>123</v>
      </c>
    </row>
    <row r="181" spans="2:3" x14ac:dyDescent="0.3">
      <c r="B181" t="s">
        <v>124</v>
      </c>
      <c r="C181" t="s">
        <v>125</v>
      </c>
    </row>
    <row r="182" spans="2:3" x14ac:dyDescent="0.3">
      <c r="B182" t="s">
        <v>126</v>
      </c>
      <c r="C182" t="s">
        <v>127</v>
      </c>
    </row>
    <row r="183" spans="2:3" x14ac:dyDescent="0.3">
      <c r="B183" t="s">
        <v>128</v>
      </c>
      <c r="C183" t="s">
        <v>129</v>
      </c>
    </row>
    <row r="184" spans="2:3" x14ac:dyDescent="0.3">
      <c r="B184" t="s">
        <v>130</v>
      </c>
      <c r="C184" t="s">
        <v>131</v>
      </c>
    </row>
    <row r="185" spans="2:3" x14ac:dyDescent="0.3">
      <c r="B185" t="s">
        <v>132</v>
      </c>
      <c r="C185" t="s">
        <v>133</v>
      </c>
    </row>
    <row r="186" spans="2:3" x14ac:dyDescent="0.3">
      <c r="B186" t="s">
        <v>134</v>
      </c>
      <c r="C186" t="s">
        <v>135</v>
      </c>
    </row>
    <row r="187" spans="2:3" x14ac:dyDescent="0.3">
      <c r="B187" t="s">
        <v>136</v>
      </c>
      <c r="C187" t="s">
        <v>137</v>
      </c>
    </row>
    <row r="188" spans="2:3" x14ac:dyDescent="0.3">
      <c r="B188" t="s">
        <v>138</v>
      </c>
      <c r="C188" t="s">
        <v>139</v>
      </c>
    </row>
    <row r="189" spans="2:3" x14ac:dyDescent="0.3">
      <c r="B189" t="s">
        <v>140</v>
      </c>
      <c r="C189" t="s">
        <v>141</v>
      </c>
    </row>
    <row r="190" spans="2:3" x14ac:dyDescent="0.3">
      <c r="B190" t="s">
        <v>142</v>
      </c>
      <c r="C190" t="s">
        <v>143</v>
      </c>
    </row>
    <row r="191" spans="2:3" x14ac:dyDescent="0.3">
      <c r="B191" t="s">
        <v>144</v>
      </c>
      <c r="C191" t="s">
        <v>145</v>
      </c>
    </row>
    <row r="192" spans="2:3" x14ac:dyDescent="0.3">
      <c r="B192" t="s">
        <v>146</v>
      </c>
      <c r="C192" t="s">
        <v>147</v>
      </c>
    </row>
    <row r="193" spans="2:3" x14ac:dyDescent="0.3">
      <c r="B193" t="s">
        <v>148</v>
      </c>
      <c r="C193" t="s">
        <v>149</v>
      </c>
    </row>
    <row r="194" spans="2:3" x14ac:dyDescent="0.3">
      <c r="B194" t="s">
        <v>150</v>
      </c>
      <c r="C194" t="s">
        <v>151</v>
      </c>
    </row>
    <row r="195" spans="2:3" x14ac:dyDescent="0.3">
      <c r="B195" t="s">
        <v>152</v>
      </c>
      <c r="C195" t="s">
        <v>153</v>
      </c>
    </row>
    <row r="196" spans="2:3" x14ac:dyDescent="0.3">
      <c r="B196" t="s">
        <v>154</v>
      </c>
      <c r="C196" t="s">
        <v>155</v>
      </c>
    </row>
    <row r="197" spans="2:3" x14ac:dyDescent="0.3">
      <c r="B197" t="s">
        <v>156</v>
      </c>
      <c r="C197" t="s">
        <v>157</v>
      </c>
    </row>
    <row r="198" spans="2:3" x14ac:dyDescent="0.3">
      <c r="B198" t="s">
        <v>158</v>
      </c>
      <c r="C198" t="s">
        <v>159</v>
      </c>
    </row>
    <row r="199" spans="2:3" x14ac:dyDescent="0.3">
      <c r="B199" t="s">
        <v>160</v>
      </c>
      <c r="C199" t="s">
        <v>161</v>
      </c>
    </row>
    <row r="200" spans="2:3" x14ac:dyDescent="0.3">
      <c r="B200" t="s">
        <v>162</v>
      </c>
      <c r="C200" t="s">
        <v>163</v>
      </c>
    </row>
    <row r="201" spans="2:3" x14ac:dyDescent="0.3">
      <c r="B201" t="s">
        <v>164</v>
      </c>
      <c r="C201" t="s">
        <v>165</v>
      </c>
    </row>
    <row r="202" spans="2:3" x14ac:dyDescent="0.3">
      <c r="B202" t="s">
        <v>166</v>
      </c>
      <c r="C202" t="s">
        <v>167</v>
      </c>
    </row>
    <row r="203" spans="2:3" x14ac:dyDescent="0.3">
      <c r="B203" t="s">
        <v>168</v>
      </c>
      <c r="C203" t="s">
        <v>169</v>
      </c>
    </row>
    <row r="204" spans="2:3" x14ac:dyDescent="0.3">
      <c r="B204" t="s">
        <v>170</v>
      </c>
      <c r="C204" t="s">
        <v>171</v>
      </c>
    </row>
    <row r="205" spans="2:3" x14ac:dyDescent="0.3">
      <c r="B205" t="s">
        <v>172</v>
      </c>
      <c r="C205" t="s">
        <v>173</v>
      </c>
    </row>
    <row r="206" spans="2:3" x14ac:dyDescent="0.3">
      <c r="B206" t="s">
        <v>174</v>
      </c>
      <c r="C206" t="s">
        <v>175</v>
      </c>
    </row>
    <row r="207" spans="2:3" x14ac:dyDescent="0.3">
      <c r="B207" t="s">
        <v>176</v>
      </c>
      <c r="C207" t="s">
        <v>177</v>
      </c>
    </row>
    <row r="208" spans="2:3" x14ac:dyDescent="0.3">
      <c r="B208" t="s">
        <v>178</v>
      </c>
      <c r="C208" t="s">
        <v>179</v>
      </c>
    </row>
    <row r="209" spans="2:3" x14ac:dyDescent="0.3">
      <c r="B209" t="s">
        <v>180</v>
      </c>
      <c r="C209" t="s">
        <v>181</v>
      </c>
    </row>
    <row r="210" spans="2:3" x14ac:dyDescent="0.3">
      <c r="B210" t="s">
        <v>182</v>
      </c>
      <c r="C210" t="s">
        <v>183</v>
      </c>
    </row>
    <row r="211" spans="2:3" x14ac:dyDescent="0.3">
      <c r="B211" t="s">
        <v>184</v>
      </c>
      <c r="C211" t="s">
        <v>185</v>
      </c>
    </row>
    <row r="212" spans="2:3" x14ac:dyDescent="0.3">
      <c r="B212" t="s">
        <v>186</v>
      </c>
      <c r="C212" t="s">
        <v>187</v>
      </c>
    </row>
    <row r="213" spans="2:3" x14ac:dyDescent="0.3">
      <c r="B213" t="s">
        <v>188</v>
      </c>
      <c r="C213" t="s">
        <v>189</v>
      </c>
    </row>
    <row r="214" spans="2:3" x14ac:dyDescent="0.3">
      <c r="B214" t="s">
        <v>190</v>
      </c>
      <c r="C214" t="s">
        <v>191</v>
      </c>
    </row>
    <row r="215" spans="2:3" x14ac:dyDescent="0.3">
      <c r="B215" t="s">
        <v>192</v>
      </c>
      <c r="C215" t="s">
        <v>193</v>
      </c>
    </row>
    <row r="216" spans="2:3" x14ac:dyDescent="0.3">
      <c r="B216" t="s">
        <v>194</v>
      </c>
      <c r="C216" t="s">
        <v>195</v>
      </c>
    </row>
    <row r="217" spans="2:3" x14ac:dyDescent="0.3">
      <c r="B217" t="s">
        <v>196</v>
      </c>
      <c r="C217" t="s">
        <v>197</v>
      </c>
    </row>
    <row r="218" spans="2:3" x14ac:dyDescent="0.3">
      <c r="B218" t="s">
        <v>198</v>
      </c>
      <c r="C218" t="s">
        <v>199</v>
      </c>
    </row>
    <row r="219" spans="2:3" x14ac:dyDescent="0.3">
      <c r="B219" t="s">
        <v>200</v>
      </c>
      <c r="C219" t="s">
        <v>201</v>
      </c>
    </row>
    <row r="220" spans="2:3" x14ac:dyDescent="0.3">
      <c r="B220" t="s">
        <v>202</v>
      </c>
      <c r="C220" t="s">
        <v>203</v>
      </c>
    </row>
    <row r="221" spans="2:3" x14ac:dyDescent="0.3">
      <c r="B221" t="s">
        <v>204</v>
      </c>
      <c r="C221" t="s">
        <v>205</v>
      </c>
    </row>
    <row r="222" spans="2:3" x14ac:dyDescent="0.3">
      <c r="B222" t="s">
        <v>206</v>
      </c>
      <c r="C222" t="s">
        <v>207</v>
      </c>
    </row>
    <row r="223" spans="2:3" x14ac:dyDescent="0.3">
      <c r="B223" t="s">
        <v>208</v>
      </c>
      <c r="C223" t="s">
        <v>209</v>
      </c>
    </row>
    <row r="224" spans="2:3" x14ac:dyDescent="0.3">
      <c r="B224" t="s">
        <v>210</v>
      </c>
      <c r="C224" t="s">
        <v>211</v>
      </c>
    </row>
    <row r="225" spans="2:3" x14ac:dyDescent="0.3">
      <c r="B225" t="s">
        <v>212</v>
      </c>
      <c r="C225" t="s">
        <v>213</v>
      </c>
    </row>
    <row r="226" spans="2:3" x14ac:dyDescent="0.3">
      <c r="B226" t="s">
        <v>214</v>
      </c>
      <c r="C226" t="s">
        <v>215</v>
      </c>
    </row>
    <row r="227" spans="2:3" x14ac:dyDescent="0.3">
      <c r="B227" t="s">
        <v>216</v>
      </c>
      <c r="C227" t="s">
        <v>217</v>
      </c>
    </row>
    <row r="228" spans="2:3" x14ac:dyDescent="0.3">
      <c r="B228" t="s">
        <v>218</v>
      </c>
      <c r="C228" t="s">
        <v>219</v>
      </c>
    </row>
    <row r="229" spans="2:3" x14ac:dyDescent="0.3">
      <c r="B229" t="s">
        <v>220</v>
      </c>
      <c r="C229" t="s">
        <v>221</v>
      </c>
    </row>
    <row r="230" spans="2:3" x14ac:dyDescent="0.3">
      <c r="B230" t="s">
        <v>222</v>
      </c>
      <c r="C230" t="s">
        <v>223</v>
      </c>
    </row>
    <row r="231" spans="2:3" x14ac:dyDescent="0.3">
      <c r="B231" t="s">
        <v>224</v>
      </c>
      <c r="C231" t="s">
        <v>225</v>
      </c>
    </row>
    <row r="232" spans="2:3" x14ac:dyDescent="0.3">
      <c r="B232" t="s">
        <v>226</v>
      </c>
      <c r="C232" t="s">
        <v>227</v>
      </c>
    </row>
    <row r="233" spans="2:3" x14ac:dyDescent="0.3">
      <c r="B233" t="s">
        <v>228</v>
      </c>
      <c r="C233" t="s">
        <v>229</v>
      </c>
    </row>
    <row r="234" spans="2:3" x14ac:dyDescent="0.3">
      <c r="B234" t="s">
        <v>230</v>
      </c>
      <c r="C234" t="s">
        <v>231</v>
      </c>
    </row>
    <row r="235" spans="2:3" x14ac:dyDescent="0.3">
      <c r="B235" t="s">
        <v>232</v>
      </c>
      <c r="C235" t="s">
        <v>233</v>
      </c>
    </row>
    <row r="236" spans="2:3" x14ac:dyDescent="0.3">
      <c r="B236" t="s">
        <v>234</v>
      </c>
      <c r="C236" t="s">
        <v>235</v>
      </c>
    </row>
    <row r="237" spans="2:3" x14ac:dyDescent="0.3">
      <c r="B237" t="s">
        <v>236</v>
      </c>
      <c r="C237" t="s">
        <v>237</v>
      </c>
    </row>
    <row r="238" spans="2:3" x14ac:dyDescent="0.3">
      <c r="B238" t="s">
        <v>238</v>
      </c>
      <c r="C238" t="s">
        <v>239</v>
      </c>
    </row>
    <row r="239" spans="2:3" x14ac:dyDescent="0.3">
      <c r="B239" t="s">
        <v>240</v>
      </c>
      <c r="C239" t="s">
        <v>241</v>
      </c>
    </row>
    <row r="240" spans="2:3" x14ac:dyDescent="0.3">
      <c r="B240" t="s">
        <v>242</v>
      </c>
      <c r="C240" t="s">
        <v>243</v>
      </c>
    </row>
    <row r="241" spans="2:3" x14ac:dyDescent="0.3">
      <c r="B241" t="s">
        <v>244</v>
      </c>
      <c r="C241" t="s">
        <v>245</v>
      </c>
    </row>
    <row r="242" spans="2:3" x14ac:dyDescent="0.3">
      <c r="B242" t="s">
        <v>246</v>
      </c>
      <c r="C242" t="s">
        <v>247</v>
      </c>
    </row>
    <row r="243" spans="2:3" x14ac:dyDescent="0.3">
      <c r="B243" t="s">
        <v>248</v>
      </c>
      <c r="C243" t="s">
        <v>249</v>
      </c>
    </row>
    <row r="244" spans="2:3" x14ac:dyDescent="0.3">
      <c r="B244" t="s">
        <v>250</v>
      </c>
      <c r="C244" t="s">
        <v>251</v>
      </c>
    </row>
    <row r="245" spans="2:3" x14ac:dyDescent="0.3">
      <c r="B245" t="s">
        <v>252</v>
      </c>
      <c r="C245" t="s">
        <v>253</v>
      </c>
    </row>
    <row r="246" spans="2:3" x14ac:dyDescent="0.3">
      <c r="B246" t="s">
        <v>254</v>
      </c>
      <c r="C246" t="s">
        <v>255</v>
      </c>
    </row>
    <row r="247" spans="2:3" x14ac:dyDescent="0.3">
      <c r="B247" t="s">
        <v>256</v>
      </c>
      <c r="C247" t="s">
        <v>257</v>
      </c>
    </row>
    <row r="248" spans="2:3" x14ac:dyDescent="0.3">
      <c r="B248" t="s">
        <v>258</v>
      </c>
      <c r="C248" t="s">
        <v>259</v>
      </c>
    </row>
    <row r="249" spans="2:3" x14ac:dyDescent="0.3">
      <c r="B249" t="s">
        <v>260</v>
      </c>
      <c r="C249" t="s">
        <v>261</v>
      </c>
    </row>
    <row r="250" spans="2:3" x14ac:dyDescent="0.3">
      <c r="B250" t="s">
        <v>262</v>
      </c>
      <c r="C250" t="s">
        <v>263</v>
      </c>
    </row>
    <row r="251" spans="2:3" x14ac:dyDescent="0.3">
      <c r="B251" t="s">
        <v>264</v>
      </c>
      <c r="C251" t="s">
        <v>265</v>
      </c>
    </row>
    <row r="252" spans="2:3" x14ac:dyDescent="0.3">
      <c r="B252" t="s">
        <v>266</v>
      </c>
      <c r="C252" t="s">
        <v>267</v>
      </c>
    </row>
    <row r="253" spans="2:3" x14ac:dyDescent="0.3">
      <c r="B253" t="s">
        <v>268</v>
      </c>
      <c r="C253" t="s">
        <v>269</v>
      </c>
    </row>
    <row r="254" spans="2:3" x14ac:dyDescent="0.3">
      <c r="B254" t="s">
        <v>270</v>
      </c>
      <c r="C254" t="s">
        <v>271</v>
      </c>
    </row>
    <row r="255" spans="2:3" x14ac:dyDescent="0.3">
      <c r="B255" t="s">
        <v>272</v>
      </c>
      <c r="C255" t="s">
        <v>273</v>
      </c>
    </row>
    <row r="256" spans="2:3" x14ac:dyDescent="0.3">
      <c r="B256" t="s">
        <v>274</v>
      </c>
      <c r="C256" t="s">
        <v>275</v>
      </c>
    </row>
    <row r="257" spans="2:3" x14ac:dyDescent="0.3">
      <c r="B257" t="s">
        <v>276</v>
      </c>
      <c r="C257" t="s">
        <v>277</v>
      </c>
    </row>
    <row r="258" spans="2:3" x14ac:dyDescent="0.3">
      <c r="B258" t="s">
        <v>278</v>
      </c>
      <c r="C258" t="s">
        <v>279</v>
      </c>
    </row>
    <row r="259" spans="2:3" x14ac:dyDescent="0.3">
      <c r="B259" t="s">
        <v>280</v>
      </c>
      <c r="C259" t="s">
        <v>281</v>
      </c>
    </row>
    <row r="260" spans="2:3" x14ac:dyDescent="0.3">
      <c r="B260" t="s">
        <v>282</v>
      </c>
      <c r="C260" t="s">
        <v>283</v>
      </c>
    </row>
    <row r="261" spans="2:3" x14ac:dyDescent="0.3">
      <c r="B261" t="s">
        <v>284</v>
      </c>
      <c r="C261" t="s">
        <v>285</v>
      </c>
    </row>
    <row r="262" spans="2:3" x14ac:dyDescent="0.3">
      <c r="B262" t="s">
        <v>286</v>
      </c>
      <c r="C262" t="s">
        <v>287</v>
      </c>
    </row>
    <row r="263" spans="2:3" x14ac:dyDescent="0.3">
      <c r="B263" t="s">
        <v>288</v>
      </c>
      <c r="C263" t="s">
        <v>289</v>
      </c>
    </row>
    <row r="264" spans="2:3" x14ac:dyDescent="0.3">
      <c r="B264" t="s">
        <v>290</v>
      </c>
      <c r="C264" t="s">
        <v>291</v>
      </c>
    </row>
    <row r="265" spans="2:3" x14ac:dyDescent="0.3">
      <c r="B265" t="s">
        <v>292</v>
      </c>
      <c r="C265" t="s">
        <v>293</v>
      </c>
    </row>
    <row r="266" spans="2:3" x14ac:dyDescent="0.3">
      <c r="B266" t="s">
        <v>294</v>
      </c>
      <c r="C266" t="s">
        <v>295</v>
      </c>
    </row>
    <row r="267" spans="2:3" x14ac:dyDescent="0.3">
      <c r="B267" t="s">
        <v>296</v>
      </c>
      <c r="C267" t="s">
        <v>297</v>
      </c>
    </row>
    <row r="268" spans="2:3" x14ac:dyDescent="0.3">
      <c r="B268" t="s">
        <v>298</v>
      </c>
      <c r="C268" t="s">
        <v>299</v>
      </c>
    </row>
    <row r="269" spans="2:3" x14ac:dyDescent="0.3">
      <c r="B269" t="s">
        <v>300</v>
      </c>
      <c r="C269" t="s">
        <v>301</v>
      </c>
    </row>
    <row r="270" spans="2:3" x14ac:dyDescent="0.3">
      <c r="B270" t="s">
        <v>302</v>
      </c>
      <c r="C270" t="s">
        <v>303</v>
      </c>
    </row>
    <row r="271" spans="2:3" x14ac:dyDescent="0.3">
      <c r="B271" t="s">
        <v>304</v>
      </c>
      <c r="C271" t="s">
        <v>305</v>
      </c>
    </row>
    <row r="272" spans="2:3" x14ac:dyDescent="0.3">
      <c r="B272" t="s">
        <v>306</v>
      </c>
      <c r="C272" t="s">
        <v>307</v>
      </c>
    </row>
    <row r="273" spans="2:3" x14ac:dyDescent="0.3">
      <c r="B273" t="s">
        <v>308</v>
      </c>
      <c r="C273" t="s">
        <v>309</v>
      </c>
    </row>
    <row r="274" spans="2:3" x14ac:dyDescent="0.3">
      <c r="B274" t="s">
        <v>310</v>
      </c>
      <c r="C274" t="s">
        <v>311</v>
      </c>
    </row>
    <row r="275" spans="2:3" x14ac:dyDescent="0.3">
      <c r="B275" t="s">
        <v>312</v>
      </c>
      <c r="C275" t="s">
        <v>313</v>
      </c>
    </row>
    <row r="276" spans="2:3" x14ac:dyDescent="0.3">
      <c r="B276" t="s">
        <v>314</v>
      </c>
      <c r="C276" t="s">
        <v>315</v>
      </c>
    </row>
    <row r="277" spans="2:3" x14ac:dyDescent="0.3">
      <c r="B277" t="s">
        <v>316</v>
      </c>
      <c r="C277" t="s">
        <v>317</v>
      </c>
    </row>
    <row r="278" spans="2:3" x14ac:dyDescent="0.3">
      <c r="B278" t="s">
        <v>318</v>
      </c>
      <c r="C278" t="s">
        <v>319</v>
      </c>
    </row>
    <row r="279" spans="2:3" x14ac:dyDescent="0.3">
      <c r="B279" t="s">
        <v>320</v>
      </c>
      <c r="C279" t="s">
        <v>321</v>
      </c>
    </row>
    <row r="280" spans="2:3" x14ac:dyDescent="0.3">
      <c r="B280" t="s">
        <v>322</v>
      </c>
      <c r="C280" t="s">
        <v>323</v>
      </c>
    </row>
    <row r="281" spans="2:3" x14ac:dyDescent="0.3">
      <c r="B281" t="s">
        <v>324</v>
      </c>
      <c r="C281" t="s">
        <v>325</v>
      </c>
    </row>
    <row r="282" spans="2:3" x14ac:dyDescent="0.3">
      <c r="B282" t="s">
        <v>326</v>
      </c>
      <c r="C282" t="s">
        <v>327</v>
      </c>
    </row>
    <row r="283" spans="2:3" x14ac:dyDescent="0.3">
      <c r="B283" t="s">
        <v>328</v>
      </c>
      <c r="C283" t="s">
        <v>329</v>
      </c>
    </row>
    <row r="284" spans="2:3" x14ac:dyDescent="0.3">
      <c r="B284" t="s">
        <v>330</v>
      </c>
      <c r="C284" t="s">
        <v>331</v>
      </c>
    </row>
    <row r="285" spans="2:3" x14ac:dyDescent="0.3">
      <c r="B285" t="s">
        <v>332</v>
      </c>
      <c r="C285" t="s">
        <v>333</v>
      </c>
    </row>
    <row r="286" spans="2:3" x14ac:dyDescent="0.3">
      <c r="B286" t="s">
        <v>334</v>
      </c>
      <c r="C286" t="s">
        <v>335</v>
      </c>
    </row>
    <row r="287" spans="2:3" x14ac:dyDescent="0.3">
      <c r="B287" t="s">
        <v>336</v>
      </c>
      <c r="C287" t="s">
        <v>337</v>
      </c>
    </row>
    <row r="288" spans="2:3" x14ac:dyDescent="0.3">
      <c r="B288" t="s">
        <v>338</v>
      </c>
      <c r="C288" t="s">
        <v>339</v>
      </c>
    </row>
    <row r="289" spans="2:3" x14ac:dyDescent="0.3">
      <c r="B289" t="s">
        <v>340</v>
      </c>
      <c r="C289" t="s">
        <v>341</v>
      </c>
    </row>
    <row r="290" spans="2:3" x14ac:dyDescent="0.3">
      <c r="B290" t="s">
        <v>342</v>
      </c>
      <c r="C290" t="s">
        <v>343</v>
      </c>
    </row>
    <row r="291" spans="2:3" x14ac:dyDescent="0.3">
      <c r="B291" t="s">
        <v>344</v>
      </c>
      <c r="C291" t="s">
        <v>345</v>
      </c>
    </row>
    <row r="292" spans="2:3" x14ac:dyDescent="0.3">
      <c r="B292" t="s">
        <v>346</v>
      </c>
      <c r="C292" t="s">
        <v>347</v>
      </c>
    </row>
    <row r="293" spans="2:3" x14ac:dyDescent="0.3">
      <c r="B293" t="s">
        <v>348</v>
      </c>
      <c r="C293" t="s">
        <v>349</v>
      </c>
    </row>
    <row r="294" spans="2:3" x14ac:dyDescent="0.3">
      <c r="B294" t="s">
        <v>350</v>
      </c>
      <c r="C294" t="s">
        <v>351</v>
      </c>
    </row>
    <row r="295" spans="2:3" x14ac:dyDescent="0.3">
      <c r="B295" t="s">
        <v>352</v>
      </c>
      <c r="C295" t="s">
        <v>353</v>
      </c>
    </row>
    <row r="296" spans="2:3" x14ac:dyDescent="0.3">
      <c r="B296" t="s">
        <v>354</v>
      </c>
      <c r="C296" t="s">
        <v>355</v>
      </c>
    </row>
    <row r="297" spans="2:3" x14ac:dyDescent="0.3">
      <c r="B297" t="s">
        <v>356</v>
      </c>
      <c r="C297" t="s">
        <v>357</v>
      </c>
    </row>
    <row r="298" spans="2:3" x14ac:dyDescent="0.3">
      <c r="B298" t="s">
        <v>358</v>
      </c>
      <c r="C298" t="s">
        <v>359</v>
      </c>
    </row>
    <row r="299" spans="2:3" x14ac:dyDescent="0.3">
      <c r="B299" t="s">
        <v>360</v>
      </c>
      <c r="C299" t="s">
        <v>361</v>
      </c>
    </row>
    <row r="300" spans="2:3" x14ac:dyDescent="0.3">
      <c r="B300" t="s">
        <v>362</v>
      </c>
      <c r="C300" t="s">
        <v>363</v>
      </c>
    </row>
    <row r="301" spans="2:3" x14ac:dyDescent="0.3">
      <c r="B301" t="s">
        <v>364</v>
      </c>
      <c r="C301" t="s">
        <v>365</v>
      </c>
    </row>
    <row r="302" spans="2:3" x14ac:dyDescent="0.3">
      <c r="B302" t="s">
        <v>366</v>
      </c>
      <c r="C302" t="s">
        <v>367</v>
      </c>
    </row>
    <row r="303" spans="2:3" x14ac:dyDescent="0.3">
      <c r="B303" t="s">
        <v>368</v>
      </c>
      <c r="C303" t="s">
        <v>369</v>
      </c>
    </row>
    <row r="304" spans="2:3" x14ac:dyDescent="0.3">
      <c r="B304" t="s">
        <v>370</v>
      </c>
      <c r="C304" t="s">
        <v>371</v>
      </c>
    </row>
    <row r="305" spans="2:3" x14ac:dyDescent="0.3">
      <c r="B305" t="s">
        <v>372</v>
      </c>
      <c r="C305" t="s">
        <v>373</v>
      </c>
    </row>
    <row r="306" spans="2:3" x14ac:dyDescent="0.3">
      <c r="B306" t="s">
        <v>374</v>
      </c>
      <c r="C306" t="s">
        <v>375</v>
      </c>
    </row>
    <row r="307" spans="2:3" x14ac:dyDescent="0.3">
      <c r="B307" t="s">
        <v>376</v>
      </c>
      <c r="C307" t="s">
        <v>377</v>
      </c>
    </row>
    <row r="308" spans="2:3" x14ac:dyDescent="0.3">
      <c r="B308" t="s">
        <v>378</v>
      </c>
      <c r="C308" t="s">
        <v>379</v>
      </c>
    </row>
    <row r="309" spans="2:3" x14ac:dyDescent="0.3">
      <c r="B309" t="s">
        <v>380</v>
      </c>
      <c r="C309" t="s">
        <v>381</v>
      </c>
    </row>
    <row r="310" spans="2:3" x14ac:dyDescent="0.3">
      <c r="B310" t="s">
        <v>382</v>
      </c>
      <c r="C310" t="s">
        <v>383</v>
      </c>
    </row>
    <row r="311" spans="2:3" x14ac:dyDescent="0.3">
      <c r="B311" t="s">
        <v>384</v>
      </c>
      <c r="C311" t="s">
        <v>385</v>
      </c>
    </row>
    <row r="312" spans="2:3" x14ac:dyDescent="0.3">
      <c r="B312" t="s">
        <v>386</v>
      </c>
      <c r="C312" t="s">
        <v>387</v>
      </c>
    </row>
    <row r="313" spans="2:3" x14ac:dyDescent="0.3">
      <c r="B313" t="s">
        <v>388</v>
      </c>
      <c r="C313" t="s">
        <v>389</v>
      </c>
    </row>
    <row r="314" spans="2:3" x14ac:dyDescent="0.3">
      <c r="B314" t="s">
        <v>390</v>
      </c>
      <c r="C314" t="s">
        <v>391</v>
      </c>
    </row>
    <row r="315" spans="2:3" x14ac:dyDescent="0.3">
      <c r="B315" t="s">
        <v>392</v>
      </c>
      <c r="C315" t="s">
        <v>393</v>
      </c>
    </row>
    <row r="316" spans="2:3" x14ac:dyDescent="0.3">
      <c r="B316" t="s">
        <v>394</v>
      </c>
      <c r="C316" t="s">
        <v>395</v>
      </c>
    </row>
    <row r="317" spans="2:3" x14ac:dyDescent="0.3">
      <c r="B317" t="s">
        <v>396</v>
      </c>
      <c r="C317" t="s">
        <v>397</v>
      </c>
    </row>
    <row r="318" spans="2:3" x14ac:dyDescent="0.3">
      <c r="B318" t="s">
        <v>398</v>
      </c>
      <c r="C318" t="s">
        <v>399</v>
      </c>
    </row>
    <row r="319" spans="2:3" x14ac:dyDescent="0.3">
      <c r="B319" t="s">
        <v>400</v>
      </c>
      <c r="C319" t="s">
        <v>401</v>
      </c>
    </row>
    <row r="320" spans="2:3" x14ac:dyDescent="0.3">
      <c r="B320" t="s">
        <v>402</v>
      </c>
      <c r="C320" t="s">
        <v>403</v>
      </c>
    </row>
    <row r="321" spans="2:3" x14ac:dyDescent="0.3">
      <c r="B321" t="s">
        <v>404</v>
      </c>
      <c r="C321" t="s">
        <v>405</v>
      </c>
    </row>
    <row r="322" spans="2:3" x14ac:dyDescent="0.3">
      <c r="B322" t="s">
        <v>406</v>
      </c>
      <c r="C322" t="s">
        <v>407</v>
      </c>
    </row>
    <row r="323" spans="2:3" x14ac:dyDescent="0.3">
      <c r="B323" t="s">
        <v>408</v>
      </c>
      <c r="C323" t="s">
        <v>409</v>
      </c>
    </row>
    <row r="324" spans="2:3" x14ac:dyDescent="0.3">
      <c r="B324" t="s">
        <v>410</v>
      </c>
      <c r="C324" t="s">
        <v>411</v>
      </c>
    </row>
    <row r="325" spans="2:3" x14ac:dyDescent="0.3">
      <c r="B325" t="s">
        <v>412</v>
      </c>
      <c r="C325" t="s">
        <v>413</v>
      </c>
    </row>
    <row r="326" spans="2:3" x14ac:dyDescent="0.3">
      <c r="B326" t="s">
        <v>414</v>
      </c>
      <c r="C326" t="s">
        <v>415</v>
      </c>
    </row>
    <row r="327" spans="2:3" x14ac:dyDescent="0.3">
      <c r="B327" t="s">
        <v>416</v>
      </c>
      <c r="C327" t="s">
        <v>417</v>
      </c>
    </row>
    <row r="328" spans="2:3" x14ac:dyDescent="0.3">
      <c r="B328" t="s">
        <v>418</v>
      </c>
      <c r="C328" t="s">
        <v>419</v>
      </c>
    </row>
    <row r="329" spans="2:3" x14ac:dyDescent="0.3">
      <c r="B329" t="s">
        <v>420</v>
      </c>
      <c r="C329" t="s">
        <v>421</v>
      </c>
    </row>
    <row r="330" spans="2:3" x14ac:dyDescent="0.3">
      <c r="B330" t="s">
        <v>422</v>
      </c>
      <c r="C330" t="s">
        <v>423</v>
      </c>
    </row>
    <row r="331" spans="2:3" x14ac:dyDescent="0.3">
      <c r="B331" t="s">
        <v>424</v>
      </c>
      <c r="C331" t="s">
        <v>425</v>
      </c>
    </row>
    <row r="332" spans="2:3" x14ac:dyDescent="0.3">
      <c r="B332" t="s">
        <v>426</v>
      </c>
      <c r="C332" t="s">
        <v>427</v>
      </c>
    </row>
    <row r="333" spans="2:3" x14ac:dyDescent="0.3">
      <c r="B333" t="s">
        <v>428</v>
      </c>
      <c r="C333" t="s">
        <v>429</v>
      </c>
    </row>
    <row r="334" spans="2:3" x14ac:dyDescent="0.3">
      <c r="B334" t="s">
        <v>430</v>
      </c>
      <c r="C334" t="s">
        <v>431</v>
      </c>
    </row>
    <row r="335" spans="2:3" x14ac:dyDescent="0.3">
      <c r="B335" t="s">
        <v>432</v>
      </c>
      <c r="C335" t="s">
        <v>433</v>
      </c>
    </row>
    <row r="336" spans="2:3" x14ac:dyDescent="0.3">
      <c r="B336" t="s">
        <v>434</v>
      </c>
      <c r="C336" t="s">
        <v>435</v>
      </c>
    </row>
    <row r="337" spans="2:3" x14ac:dyDescent="0.3">
      <c r="B337" t="s">
        <v>436</v>
      </c>
      <c r="C337" t="s">
        <v>437</v>
      </c>
    </row>
    <row r="338" spans="2:3" x14ac:dyDescent="0.3">
      <c r="B338" t="s">
        <v>438</v>
      </c>
      <c r="C338" t="s">
        <v>439</v>
      </c>
    </row>
    <row r="339" spans="2:3" x14ac:dyDescent="0.3">
      <c r="B339" t="s">
        <v>440</v>
      </c>
      <c r="C339" t="s">
        <v>441</v>
      </c>
    </row>
    <row r="340" spans="2:3" x14ac:dyDescent="0.3">
      <c r="B340" t="s">
        <v>442</v>
      </c>
      <c r="C340" t="s">
        <v>443</v>
      </c>
    </row>
    <row r="341" spans="2:3" x14ac:dyDescent="0.3">
      <c r="B341" t="s">
        <v>444</v>
      </c>
      <c r="C341" t="s">
        <v>445</v>
      </c>
    </row>
    <row r="342" spans="2:3" x14ac:dyDescent="0.3">
      <c r="B342" t="s">
        <v>446</v>
      </c>
      <c r="C342" t="s">
        <v>447</v>
      </c>
    </row>
    <row r="343" spans="2:3" x14ac:dyDescent="0.3">
      <c r="B343" t="s">
        <v>448</v>
      </c>
      <c r="C343" t="s">
        <v>449</v>
      </c>
    </row>
    <row r="344" spans="2:3" x14ac:dyDescent="0.3">
      <c r="B344" t="s">
        <v>450</v>
      </c>
      <c r="C344" t="s">
        <v>451</v>
      </c>
    </row>
    <row r="345" spans="2:3" x14ac:dyDescent="0.3">
      <c r="B345" t="s">
        <v>452</v>
      </c>
      <c r="C345" t="s">
        <v>453</v>
      </c>
    </row>
    <row r="346" spans="2:3" x14ac:dyDescent="0.3">
      <c r="B346" t="s">
        <v>454</v>
      </c>
      <c r="C346" t="s">
        <v>455</v>
      </c>
    </row>
    <row r="347" spans="2:3" x14ac:dyDescent="0.3">
      <c r="B347" t="s">
        <v>456</v>
      </c>
      <c r="C347" t="s">
        <v>457</v>
      </c>
    </row>
    <row r="348" spans="2:3" x14ac:dyDescent="0.3">
      <c r="B348" t="s">
        <v>458</v>
      </c>
      <c r="C348" t="s">
        <v>459</v>
      </c>
    </row>
    <row r="349" spans="2:3" x14ac:dyDescent="0.3">
      <c r="B349" t="s">
        <v>460</v>
      </c>
      <c r="C349" t="s">
        <v>461</v>
      </c>
    </row>
    <row r="350" spans="2:3" x14ac:dyDescent="0.3">
      <c r="B350" t="s">
        <v>462</v>
      </c>
      <c r="C350" t="s">
        <v>463</v>
      </c>
    </row>
    <row r="351" spans="2:3" x14ac:dyDescent="0.3">
      <c r="B351" t="s">
        <v>464</v>
      </c>
      <c r="C351" t="s">
        <v>465</v>
      </c>
    </row>
    <row r="352" spans="2:3" x14ac:dyDescent="0.3">
      <c r="B352" t="s">
        <v>466</v>
      </c>
      <c r="C352" t="s">
        <v>467</v>
      </c>
    </row>
    <row r="353" spans="2:3" x14ac:dyDescent="0.3">
      <c r="B353" t="s">
        <v>468</v>
      </c>
      <c r="C353" t="s">
        <v>469</v>
      </c>
    </row>
    <row r="354" spans="2:3" x14ac:dyDescent="0.3">
      <c r="B354" t="s">
        <v>470</v>
      </c>
      <c r="C354" t="s">
        <v>471</v>
      </c>
    </row>
    <row r="355" spans="2:3" x14ac:dyDescent="0.3">
      <c r="B355" t="s">
        <v>472</v>
      </c>
      <c r="C355" t="s">
        <v>473</v>
      </c>
    </row>
    <row r="356" spans="2:3" x14ac:dyDescent="0.3">
      <c r="B356" t="s">
        <v>474</v>
      </c>
      <c r="C356" t="s">
        <v>475</v>
      </c>
    </row>
    <row r="357" spans="2:3" x14ac:dyDescent="0.3">
      <c r="B357" t="s">
        <v>476</v>
      </c>
      <c r="C357" t="s">
        <v>477</v>
      </c>
    </row>
    <row r="358" spans="2:3" x14ac:dyDescent="0.3">
      <c r="B358" t="s">
        <v>478</v>
      </c>
      <c r="C358" t="s">
        <v>479</v>
      </c>
    </row>
    <row r="359" spans="2:3" x14ac:dyDescent="0.3">
      <c r="B359" t="s">
        <v>480</v>
      </c>
      <c r="C359" t="s">
        <v>481</v>
      </c>
    </row>
    <row r="360" spans="2:3" x14ac:dyDescent="0.3">
      <c r="B360" t="s">
        <v>482</v>
      </c>
      <c r="C360" t="s">
        <v>483</v>
      </c>
    </row>
    <row r="361" spans="2:3" x14ac:dyDescent="0.3">
      <c r="B361" t="s">
        <v>484</v>
      </c>
      <c r="C361" t="s">
        <v>485</v>
      </c>
    </row>
    <row r="362" spans="2:3" x14ac:dyDescent="0.3">
      <c r="B362" t="s">
        <v>486</v>
      </c>
      <c r="C362" t="s">
        <v>487</v>
      </c>
    </row>
    <row r="363" spans="2:3" x14ac:dyDescent="0.3">
      <c r="B363" t="s">
        <v>488</v>
      </c>
      <c r="C363" t="s">
        <v>489</v>
      </c>
    </row>
    <row r="364" spans="2:3" x14ac:dyDescent="0.3">
      <c r="B364" t="s">
        <v>490</v>
      </c>
      <c r="C364" t="s">
        <v>491</v>
      </c>
    </row>
    <row r="365" spans="2:3" x14ac:dyDescent="0.3">
      <c r="B365" t="s">
        <v>492</v>
      </c>
      <c r="C365" t="s">
        <v>493</v>
      </c>
    </row>
    <row r="366" spans="2:3" x14ac:dyDescent="0.3">
      <c r="B366" t="s">
        <v>494</v>
      </c>
      <c r="C366" t="s">
        <v>495</v>
      </c>
    </row>
    <row r="367" spans="2:3" x14ac:dyDescent="0.3">
      <c r="B367" t="s">
        <v>496</v>
      </c>
      <c r="C367" t="s">
        <v>497</v>
      </c>
    </row>
    <row r="368" spans="2:3" x14ac:dyDescent="0.3">
      <c r="B368" t="s">
        <v>498</v>
      </c>
      <c r="C368" t="s">
        <v>499</v>
      </c>
    </row>
    <row r="369" spans="2:3" x14ac:dyDescent="0.3">
      <c r="B369" t="s">
        <v>500</v>
      </c>
      <c r="C369" t="s">
        <v>501</v>
      </c>
    </row>
    <row r="370" spans="2:3" x14ac:dyDescent="0.3">
      <c r="B370" t="s">
        <v>502</v>
      </c>
      <c r="C370" t="s">
        <v>503</v>
      </c>
    </row>
    <row r="371" spans="2:3" x14ac:dyDescent="0.3">
      <c r="B371" t="s">
        <v>504</v>
      </c>
      <c r="C371" t="s">
        <v>505</v>
      </c>
    </row>
    <row r="372" spans="2:3" x14ac:dyDescent="0.3">
      <c r="B372" t="s">
        <v>506</v>
      </c>
      <c r="C372" t="s">
        <v>507</v>
      </c>
    </row>
    <row r="373" spans="2:3" x14ac:dyDescent="0.3">
      <c r="B373" t="s">
        <v>508</v>
      </c>
      <c r="C373" t="s">
        <v>509</v>
      </c>
    </row>
    <row r="374" spans="2:3" x14ac:dyDescent="0.3">
      <c r="B374" t="s">
        <v>510</v>
      </c>
      <c r="C374" t="s">
        <v>511</v>
      </c>
    </row>
    <row r="375" spans="2:3" x14ac:dyDescent="0.3">
      <c r="B375" t="s">
        <v>512</v>
      </c>
      <c r="C375" t="s">
        <v>513</v>
      </c>
    </row>
    <row r="376" spans="2:3" x14ac:dyDescent="0.3">
      <c r="B376" t="s">
        <v>514</v>
      </c>
      <c r="C376" t="s">
        <v>515</v>
      </c>
    </row>
    <row r="377" spans="2:3" x14ac:dyDescent="0.3">
      <c r="B377" t="s">
        <v>516</v>
      </c>
      <c r="C377" t="s">
        <v>517</v>
      </c>
    </row>
    <row r="378" spans="2:3" x14ac:dyDescent="0.3">
      <c r="B378" t="s">
        <v>518</v>
      </c>
      <c r="C378" t="s">
        <v>519</v>
      </c>
    </row>
  </sheetData>
  <sortState xmlns:xlrd2="http://schemas.microsoft.com/office/spreadsheetml/2017/richdata2" ref="B132:C378">
    <sortCondition ref="B132:B378"/>
  </sortState>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23942-19F3-4ADE-AF97-FBD2311A73F4}">
  <sheetPr codeName="Sheet7">
    <pageSetUpPr fitToPage="1"/>
  </sheetPr>
  <dimension ref="A1:G76"/>
  <sheetViews>
    <sheetView tabSelected="1" workbookViewId="0">
      <selection activeCell="H10" sqref="H10"/>
    </sheetView>
  </sheetViews>
  <sheetFormatPr defaultRowHeight="14.4" x14ac:dyDescent="0.3"/>
  <cols>
    <col min="1" max="1" width="146" customWidth="1"/>
    <col min="2" max="2" width="4.33203125" customWidth="1"/>
  </cols>
  <sheetData>
    <row r="1" spans="1:7" x14ac:dyDescent="0.3">
      <c r="A1" s="31" t="s">
        <v>520</v>
      </c>
      <c r="B1" s="30"/>
      <c r="C1" s="25"/>
      <c r="D1" s="25"/>
      <c r="E1" s="25"/>
      <c r="F1" s="25"/>
      <c r="G1" s="25"/>
    </row>
    <row r="2" spans="1:7" x14ac:dyDescent="0.3">
      <c r="A2" s="59"/>
      <c r="B2" s="30"/>
      <c r="C2" s="25"/>
      <c r="D2" s="25"/>
      <c r="E2" s="25"/>
      <c r="F2" s="25"/>
      <c r="G2" s="25"/>
    </row>
    <row r="3" spans="1:7" x14ac:dyDescent="0.3">
      <c r="A3" s="60" t="s">
        <v>521</v>
      </c>
      <c r="B3" s="30"/>
      <c r="C3" s="25"/>
      <c r="D3" s="25"/>
      <c r="E3" s="25"/>
      <c r="F3" s="25"/>
      <c r="G3" s="25"/>
    </row>
    <row r="4" spans="1:7" ht="36.75" customHeight="1" x14ac:dyDescent="0.3">
      <c r="A4" s="124" t="str">
        <f>InvestigationTitle&amp;";  Inv No(s).: "&amp;InvestigationNumber&amp;" ("&amp;InvestigationPhase&amp;")"</f>
        <v>Metal Lockers from China;  Inv No(s).: 701-TA-656 and 731-TA-1533 (Review)</v>
      </c>
      <c r="B4" s="30"/>
      <c r="C4" s="25"/>
      <c r="D4" s="25"/>
      <c r="E4" s="25"/>
      <c r="F4" s="25"/>
      <c r="G4" s="25"/>
    </row>
    <row r="5" spans="1:7" ht="25.8" x14ac:dyDescent="0.5">
      <c r="A5" s="63" t="s">
        <v>522</v>
      </c>
      <c r="B5" s="30"/>
      <c r="C5" s="25"/>
      <c r="D5" s="25"/>
      <c r="E5" s="25"/>
      <c r="F5" s="25"/>
      <c r="G5" s="25"/>
    </row>
    <row r="6" spans="1:7" ht="15" customHeight="1" x14ac:dyDescent="0.3">
      <c r="A6" s="62" t="str">
        <f>"Data submitted by "&amp;Name_Counsel&amp;";   on behalf of interested party:  "&amp;Name_InterestedParty</f>
        <v xml:space="preserve">Data submitted by ;   on behalf of interested party:  </v>
      </c>
      <c r="B6" s="30"/>
      <c r="C6" s="85" t="s">
        <v>523</v>
      </c>
      <c r="E6" s="25"/>
      <c r="F6" s="25"/>
      <c r="G6" s="25"/>
    </row>
    <row r="7" spans="1:7" x14ac:dyDescent="0.3">
      <c r="A7" s="64"/>
      <c r="B7" s="30"/>
      <c r="C7" s="25"/>
      <c r="D7" s="25"/>
      <c r="E7" s="25"/>
      <c r="F7" s="25"/>
      <c r="G7" s="25"/>
    </row>
    <row r="8" spans="1:7" x14ac:dyDescent="0.3">
      <c r="A8" s="34"/>
      <c r="B8" s="30"/>
    </row>
    <row r="9" spans="1:7" x14ac:dyDescent="0.3">
      <c r="A9" s="78" t="s">
        <v>524</v>
      </c>
      <c r="B9" s="30"/>
    </row>
    <row r="10" spans="1:7" x14ac:dyDescent="0.3">
      <c r="A10" s="34"/>
      <c r="B10" s="30"/>
    </row>
    <row r="11" spans="1:7" ht="28.8" x14ac:dyDescent="0.3">
      <c r="A11" s="78" t="s">
        <v>525</v>
      </c>
      <c r="B11" s="30"/>
    </row>
    <row r="12" spans="1:7" x14ac:dyDescent="0.3">
      <c r="A12" s="34"/>
      <c r="B12" s="30"/>
    </row>
    <row r="13" spans="1:7" ht="43.2" x14ac:dyDescent="0.3">
      <c r="A13" s="34" t="s">
        <v>526</v>
      </c>
      <c r="B13" s="30"/>
    </row>
    <row r="14" spans="1:7" x14ac:dyDescent="0.3">
      <c r="A14" s="34"/>
      <c r="B14" s="30"/>
    </row>
    <row r="15" spans="1:7" x14ac:dyDescent="0.3">
      <c r="A15" t="s">
        <v>527</v>
      </c>
      <c r="B15" s="30"/>
    </row>
    <row r="16" spans="1:7" x14ac:dyDescent="0.3">
      <c r="A16" s="34"/>
      <c r="B16" s="30"/>
    </row>
    <row r="17" spans="1:2" x14ac:dyDescent="0.3">
      <c r="A17" s="79" t="s">
        <v>528</v>
      </c>
      <c r="B17" s="30"/>
    </row>
    <row r="18" spans="1:2" x14ac:dyDescent="0.3">
      <c r="A18" s="79"/>
      <c r="B18" s="30"/>
    </row>
    <row r="19" spans="1:2" ht="15" customHeight="1" x14ac:dyDescent="0.3">
      <c r="A19" s="34" t="s">
        <v>529</v>
      </c>
      <c r="B19" s="30"/>
    </row>
    <row r="20" spans="1:2" ht="15" customHeight="1" x14ac:dyDescent="0.3">
      <c r="A20" s="34"/>
      <c r="B20" s="30"/>
    </row>
    <row r="21" spans="1:2" ht="15" customHeight="1" x14ac:dyDescent="0.3">
      <c r="A21" s="34" t="s">
        <v>530</v>
      </c>
      <c r="B21" s="30"/>
    </row>
    <row r="22" spans="1:2" x14ac:dyDescent="0.3">
      <c r="A22" s="34"/>
      <c r="B22" s="30"/>
    </row>
    <row r="23" spans="1:2" x14ac:dyDescent="0.3">
      <c r="A23" s="88" t="s">
        <v>531</v>
      </c>
      <c r="B23" s="30"/>
    </row>
    <row r="24" spans="1:2" x14ac:dyDescent="0.3">
      <c r="A24" s="34"/>
      <c r="B24" s="30"/>
    </row>
    <row r="25" spans="1:2" ht="28.8" x14ac:dyDescent="0.3">
      <c r="A25" s="34" t="s">
        <v>532</v>
      </c>
      <c r="B25" s="30"/>
    </row>
    <row r="26" spans="1:2" x14ac:dyDescent="0.3">
      <c r="A26" s="34"/>
      <c r="B26" s="30"/>
    </row>
    <row r="27" spans="1:2" x14ac:dyDescent="0.3">
      <c r="A27" s="34" t="s">
        <v>533</v>
      </c>
      <c r="B27" s="30"/>
    </row>
    <row r="28" spans="1:2" ht="15" customHeight="1" x14ac:dyDescent="0.3">
      <c r="A28" s="34"/>
      <c r="B28" s="30"/>
    </row>
    <row r="29" spans="1:2" x14ac:dyDescent="0.3">
      <c r="A29" s="80" t="s">
        <v>534</v>
      </c>
      <c r="B29" s="30"/>
    </row>
    <row r="30" spans="1:2" x14ac:dyDescent="0.3">
      <c r="A30" s="34"/>
      <c r="B30" s="30"/>
    </row>
    <row r="31" spans="1:2" x14ac:dyDescent="0.3">
      <c r="A31" s="80" t="s">
        <v>535</v>
      </c>
      <c r="B31" s="30"/>
    </row>
    <row r="32" spans="1:2" x14ac:dyDescent="0.3">
      <c r="A32" s="80"/>
      <c r="B32" s="30"/>
    </row>
    <row r="33" spans="1:2" x14ac:dyDescent="0.3">
      <c r="A33" s="80" t="s">
        <v>536</v>
      </c>
      <c r="B33" s="30"/>
    </row>
    <row r="34" spans="1:2" x14ac:dyDescent="0.3">
      <c r="A34" s="80" t="s">
        <v>537</v>
      </c>
      <c r="B34" s="30"/>
    </row>
    <row r="35" spans="1:2" x14ac:dyDescent="0.3">
      <c r="A35" s="34"/>
      <c r="B35" s="30"/>
    </row>
    <row r="36" spans="1:2" x14ac:dyDescent="0.3">
      <c r="A36" s="88" t="s">
        <v>538</v>
      </c>
      <c r="B36" s="30"/>
    </row>
    <row r="37" spans="1:2" x14ac:dyDescent="0.3">
      <c r="A37" s="34"/>
      <c r="B37" s="30"/>
    </row>
    <row r="38" spans="1:2" x14ac:dyDescent="0.3">
      <c r="A38" s="34" t="s">
        <v>539</v>
      </c>
      <c r="B38" s="30"/>
    </row>
    <row r="39" spans="1:2" x14ac:dyDescent="0.3">
      <c r="A39" s="34"/>
      <c r="B39" s="30"/>
    </row>
    <row r="40" spans="1:2" ht="28.8" x14ac:dyDescent="0.3">
      <c r="A40" s="34" t="s">
        <v>540</v>
      </c>
      <c r="B40" s="30"/>
    </row>
    <row r="41" spans="1:2" x14ac:dyDescent="0.3">
      <c r="A41" s="34"/>
      <c r="B41" s="30"/>
    </row>
    <row r="42" spans="1:2" ht="27.6" customHeight="1" x14ac:dyDescent="0.3">
      <c r="A42" s="79" t="s">
        <v>541</v>
      </c>
      <c r="B42" s="30"/>
    </row>
    <row r="43" spans="1:2" x14ac:dyDescent="0.3">
      <c r="A43" s="34"/>
      <c r="B43" s="30"/>
    </row>
    <row r="44" spans="1:2" x14ac:dyDescent="0.3">
      <c r="A44" s="83" t="s">
        <v>542</v>
      </c>
      <c r="B44" s="30"/>
    </row>
    <row r="45" spans="1:2" x14ac:dyDescent="0.3">
      <c r="A45" s="34"/>
      <c r="B45" s="30"/>
    </row>
    <row r="46" spans="1:2" x14ac:dyDescent="0.3">
      <c r="A46" s="88" t="s">
        <v>543</v>
      </c>
      <c r="B46" s="30"/>
    </row>
    <row r="47" spans="1:2" x14ac:dyDescent="0.3">
      <c r="A47" s="34"/>
      <c r="B47" s="30"/>
    </row>
    <row r="48" spans="1:2" x14ac:dyDescent="0.3">
      <c r="A48" s="34" t="s">
        <v>544</v>
      </c>
      <c r="B48" s="30"/>
    </row>
    <row r="49" spans="1:2" x14ac:dyDescent="0.3">
      <c r="A49" s="34"/>
      <c r="B49" s="30"/>
    </row>
    <row r="50" spans="1:2" ht="36" x14ac:dyDescent="0.35">
      <c r="A50" s="81" t="s">
        <v>545</v>
      </c>
      <c r="B50" s="30"/>
    </row>
    <row r="51" spans="1:2" x14ac:dyDescent="0.3">
      <c r="A51" s="34"/>
      <c r="B51" s="30"/>
    </row>
    <row r="52" spans="1:2" x14ac:dyDescent="0.3">
      <c r="A52" s="79" t="s">
        <v>546</v>
      </c>
      <c r="B52" s="30"/>
    </row>
    <row r="53" spans="1:2" x14ac:dyDescent="0.3">
      <c r="A53" s="82" t="s">
        <v>547</v>
      </c>
      <c r="B53" s="30"/>
    </row>
    <row r="54" spans="1:2" x14ac:dyDescent="0.3">
      <c r="A54" s="82"/>
      <c r="B54" s="30"/>
    </row>
    <row r="55" spans="1:2" x14ac:dyDescent="0.3">
      <c r="A55" s="34" t="s">
        <v>548</v>
      </c>
      <c r="B55" s="30"/>
    </row>
    <row r="56" spans="1:2" x14ac:dyDescent="0.3">
      <c r="A56" s="34"/>
      <c r="B56" s="30"/>
    </row>
    <row r="57" spans="1:2" ht="73.5" customHeight="1" x14ac:dyDescent="0.3">
      <c r="A57" s="34" t="s">
        <v>549</v>
      </c>
      <c r="B57" s="30"/>
    </row>
    <row r="58" spans="1:2" x14ac:dyDescent="0.3">
      <c r="A58" s="34"/>
      <c r="B58" s="30"/>
    </row>
    <row r="59" spans="1:2" x14ac:dyDescent="0.3">
      <c r="A59" s="88" t="s">
        <v>550</v>
      </c>
      <c r="B59" s="30"/>
    </row>
    <row r="60" spans="1:2" x14ac:dyDescent="0.3">
      <c r="A60" s="34"/>
      <c r="B60" s="30"/>
    </row>
    <row r="61" spans="1:2" x14ac:dyDescent="0.3">
      <c r="A61" t="s">
        <v>551</v>
      </c>
      <c r="B61" s="30"/>
    </row>
    <row r="62" spans="1:2" ht="70.5" customHeight="1" x14ac:dyDescent="0.3">
      <c r="A62" s="34" t="s">
        <v>552</v>
      </c>
      <c r="B62" s="30"/>
    </row>
    <row r="63" spans="1:2" ht="71.25" customHeight="1" x14ac:dyDescent="0.3">
      <c r="A63" s="34" t="s">
        <v>553</v>
      </c>
      <c r="B63" s="30"/>
    </row>
    <row r="64" spans="1:2" x14ac:dyDescent="0.3">
      <c r="B64" s="30"/>
    </row>
    <row r="65" spans="1:3" x14ac:dyDescent="0.3">
      <c r="B65" s="30"/>
    </row>
    <row r="66" spans="1:3" x14ac:dyDescent="0.3">
      <c r="B66" s="30"/>
    </row>
    <row r="67" spans="1:3" x14ac:dyDescent="0.3">
      <c r="B67" s="30"/>
    </row>
    <row r="68" spans="1:3" x14ac:dyDescent="0.3">
      <c r="B68" s="30"/>
    </row>
    <row r="69" spans="1:3" x14ac:dyDescent="0.3">
      <c r="B69" s="30"/>
    </row>
    <row r="70" spans="1:3" x14ac:dyDescent="0.3">
      <c r="A70" s="34"/>
      <c r="B70" s="30"/>
    </row>
    <row r="71" spans="1:3" x14ac:dyDescent="0.3">
      <c r="A71" s="34"/>
      <c r="B71" s="30"/>
    </row>
    <row r="72" spans="1:3" x14ac:dyDescent="0.3">
      <c r="A72" s="31" t="s">
        <v>554</v>
      </c>
      <c r="B72" s="30"/>
    </row>
    <row r="73" spans="1:3" x14ac:dyDescent="0.3">
      <c r="A73" s="34"/>
      <c r="B73" s="34"/>
      <c r="C73" s="34"/>
    </row>
    <row r="74" spans="1:3" x14ac:dyDescent="0.3">
      <c r="A74" s="34"/>
      <c r="B74" s="34"/>
      <c r="C74" s="34"/>
    </row>
    <row r="75" spans="1:3" x14ac:dyDescent="0.3">
      <c r="A75" s="34"/>
      <c r="B75" s="34"/>
      <c r="C75" s="34"/>
    </row>
    <row r="76" spans="1:3" x14ac:dyDescent="0.3">
      <c r="A76" s="34"/>
    </row>
  </sheetData>
  <sheetProtection algorithmName="SHA-512" hashValue="M53txhwiWwVf1R8XqmK7vvaKvXZbx3D+sw9FE5qwN58oW3Q7ZT9cE+LeolgnBfP3Xt2Ip2Bw5pdUKeCBYzwLrA==" saltValue="eVpA3Jj0Xho+5k2brpUxUA==" spinCount="100000" sheet="1" objects="1" scenarios="1"/>
  <hyperlinks>
    <hyperlink ref="A53" r:id="rId1" xr:uid="{2E7CB52F-5B6E-4099-BE78-079E4C44D2FC}"/>
  </hyperlinks>
  <pageMargins left="0.7" right="0.7" top="0.75" bottom="0.75" header="0.3" footer="0.3"/>
  <pageSetup scale="61"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73C7D-3613-497E-824C-CD3876F60186}">
  <sheetPr codeName="Sheet2">
    <pageSetUpPr fitToPage="1"/>
  </sheetPr>
  <dimension ref="A1:H476"/>
  <sheetViews>
    <sheetView zoomScaleNormal="100" workbookViewId="0">
      <selection activeCell="A10" sqref="A10"/>
    </sheetView>
  </sheetViews>
  <sheetFormatPr defaultRowHeight="14.4" x14ac:dyDescent="0.3"/>
  <cols>
    <col min="1" max="1" width="43.33203125" customWidth="1"/>
    <col min="2" max="2" width="94.109375" customWidth="1"/>
    <col min="3" max="3" width="4.33203125" customWidth="1"/>
    <col min="4" max="4" width="26.33203125" customWidth="1"/>
    <col min="5" max="5" width="18.88671875" customWidth="1"/>
    <col min="6" max="6" width="19.5546875" customWidth="1"/>
  </cols>
  <sheetData>
    <row r="1" spans="1:8" x14ac:dyDescent="0.3">
      <c r="A1" s="31" t="s">
        <v>520</v>
      </c>
      <c r="B1" s="31" t="s">
        <v>520</v>
      </c>
      <c r="C1" s="44" t="s">
        <v>554</v>
      </c>
      <c r="D1" s="25"/>
      <c r="E1" s="25"/>
      <c r="F1" s="25"/>
      <c r="G1" s="25"/>
      <c r="H1" s="25"/>
    </row>
    <row r="2" spans="1:8" ht="26.1" customHeight="1" x14ac:dyDescent="0.5">
      <c r="A2" s="125" t="s">
        <v>20</v>
      </c>
      <c r="B2" s="126"/>
      <c r="C2" s="44" t="s">
        <v>554</v>
      </c>
      <c r="D2" s="122" t="s">
        <v>555</v>
      </c>
      <c r="E2" s="25"/>
      <c r="F2" s="25"/>
      <c r="G2" s="25"/>
      <c r="H2" s="25"/>
    </row>
    <row r="3" spans="1:8" x14ac:dyDescent="0.3">
      <c r="A3" s="127" t="str">
        <f>IF(LEFT(A2,6)="Public",_xlfn.CONCAT("Parties should redact business proprietary information"),_xlfn.CONCAT("Parties should designate business proprietary information on this tab using brackets (",CHAR(34),"[",CHAR(34)," and ",CHAR(34),"]",CHAR(34), ") placed around such information"))</f>
        <v>Parties should designate business proprietary information on this tab using brackets ("[" and "]") placed around such information</v>
      </c>
      <c r="B3" s="128"/>
      <c r="C3" s="44" t="s">
        <v>554</v>
      </c>
      <c r="D3" s="25"/>
      <c r="E3" s="25"/>
      <c r="F3" s="25"/>
      <c r="G3" s="25"/>
      <c r="H3" s="25"/>
    </row>
    <row r="4" spans="1:8" x14ac:dyDescent="0.3">
      <c r="A4" s="62"/>
      <c r="B4" s="86"/>
      <c r="C4" s="44" t="s">
        <v>554</v>
      </c>
      <c r="D4" s="25"/>
      <c r="E4" s="25"/>
      <c r="F4" s="25"/>
      <c r="G4" s="25"/>
      <c r="H4" s="25"/>
    </row>
    <row r="5" spans="1:8" x14ac:dyDescent="0.3">
      <c r="A5" s="60" t="s">
        <v>556</v>
      </c>
      <c r="B5" s="61"/>
      <c r="C5" s="44" t="s">
        <v>554</v>
      </c>
      <c r="D5" s="25"/>
      <c r="E5" s="25"/>
      <c r="F5" s="25"/>
      <c r="G5" s="25"/>
      <c r="H5" s="25"/>
    </row>
    <row r="6" spans="1:8" ht="36.75" customHeight="1" x14ac:dyDescent="0.3">
      <c r="A6" s="129" t="str">
        <f>InvestigationTitle&amp;";  Inv No(s).: "&amp;InvestigationNumber&amp;" ("&amp;InvestigationPhase&amp;")"</f>
        <v>Metal Lockers from China;  Inv No(s).: 701-TA-656 and 731-TA-1533 (Review)</v>
      </c>
      <c r="B6" s="130"/>
      <c r="C6" s="44" t="s">
        <v>554</v>
      </c>
      <c r="D6" s="25"/>
      <c r="E6" s="25"/>
      <c r="F6" s="25"/>
      <c r="G6" s="25"/>
      <c r="H6" s="25"/>
    </row>
    <row r="7" spans="1:8" ht="25.8" x14ac:dyDescent="0.5">
      <c r="A7" s="63" t="s">
        <v>557</v>
      </c>
      <c r="B7" s="61"/>
      <c r="C7" s="44" t="s">
        <v>554</v>
      </c>
      <c r="D7" s="25"/>
      <c r="E7" s="25"/>
      <c r="F7" s="25"/>
      <c r="G7" s="25"/>
      <c r="H7" s="25"/>
    </row>
    <row r="8" spans="1:8" x14ac:dyDescent="0.3">
      <c r="A8" s="62" t="str">
        <f>"Data submitted by "&amp;Name_Counsel&amp;";   on behalf of interested party:  "&amp;Name_InterestedParty</f>
        <v xml:space="preserve">Data submitted by ;   on behalf of interested party:  </v>
      </c>
      <c r="B8" s="61"/>
      <c r="C8" s="44" t="s">
        <v>554</v>
      </c>
      <c r="D8" s="85" t="s">
        <v>558</v>
      </c>
      <c r="E8" s="25"/>
      <c r="F8" s="25"/>
      <c r="G8" s="25"/>
      <c r="H8" s="25"/>
    </row>
    <row r="9" spans="1:8" x14ac:dyDescent="0.3">
      <c r="A9" s="64"/>
      <c r="B9" s="65"/>
      <c r="C9" s="44" t="s">
        <v>554</v>
      </c>
      <c r="D9" s="25"/>
      <c r="E9" s="25"/>
      <c r="F9" s="25"/>
      <c r="G9" s="25"/>
      <c r="H9" s="25"/>
    </row>
    <row r="10" spans="1:8" x14ac:dyDescent="0.3">
      <c r="C10" s="44" t="s">
        <v>554</v>
      </c>
      <c r="D10" s="25"/>
      <c r="E10" s="25"/>
      <c r="F10" s="25"/>
      <c r="G10" s="25"/>
      <c r="H10" s="25"/>
    </row>
    <row r="11" spans="1:8" x14ac:dyDescent="0.3">
      <c r="C11" s="44" t="s">
        <v>554</v>
      </c>
      <c r="D11" s="25"/>
      <c r="E11" s="25"/>
      <c r="F11" s="25"/>
      <c r="G11" s="25"/>
      <c r="H11" s="25"/>
    </row>
    <row r="12" spans="1:8" x14ac:dyDescent="0.3">
      <c r="C12" s="44" t="s">
        <v>554</v>
      </c>
      <c r="D12" s="25"/>
      <c r="E12" s="25"/>
      <c r="F12" s="25"/>
      <c r="G12" s="25"/>
      <c r="H12" s="25"/>
    </row>
    <row r="13" spans="1:8" x14ac:dyDescent="0.3">
      <c r="C13" s="44" t="s">
        <v>554</v>
      </c>
      <c r="D13" s="25"/>
      <c r="E13" s="25"/>
      <c r="F13" s="25"/>
      <c r="G13" s="25"/>
      <c r="H13" s="25"/>
    </row>
    <row r="14" spans="1:8" x14ac:dyDescent="0.3">
      <c r="C14" s="44" t="s">
        <v>554</v>
      </c>
      <c r="D14" s="25"/>
      <c r="E14" s="25"/>
      <c r="F14" s="25"/>
      <c r="G14" s="25"/>
      <c r="H14" s="25"/>
    </row>
    <row r="15" spans="1:8" x14ac:dyDescent="0.3">
      <c r="A15" t="s">
        <v>559</v>
      </c>
      <c r="B15" s="1"/>
      <c r="C15" s="44" t="s">
        <v>554</v>
      </c>
      <c r="D15" s="25"/>
      <c r="E15" s="26" t="s">
        <v>14</v>
      </c>
      <c r="F15" s="25"/>
      <c r="G15" s="25"/>
      <c r="H15" s="25"/>
    </row>
    <row r="16" spans="1:8" x14ac:dyDescent="0.3">
      <c r="A16" t="s">
        <v>560</v>
      </c>
      <c r="B16" s="1"/>
      <c r="C16" s="44" t="s">
        <v>554</v>
      </c>
      <c r="D16" s="25"/>
      <c r="E16" s="26" t="s">
        <v>12</v>
      </c>
      <c r="F16" s="25"/>
      <c r="G16" s="25"/>
      <c r="H16" s="25"/>
    </row>
    <row r="17" spans="1:8" x14ac:dyDescent="0.3">
      <c r="A17" t="s">
        <v>561</v>
      </c>
      <c r="B17" s="1"/>
      <c r="C17" s="44" t="s">
        <v>554</v>
      </c>
      <c r="D17" s="25"/>
      <c r="E17" s="26" t="s">
        <v>562</v>
      </c>
      <c r="F17" s="25"/>
      <c r="G17" s="25"/>
      <c r="H17" s="25"/>
    </row>
    <row r="18" spans="1:8" x14ac:dyDescent="0.3">
      <c r="A18" t="s">
        <v>563</v>
      </c>
      <c r="B18" s="1"/>
      <c r="C18" s="44" t="s">
        <v>554</v>
      </c>
      <c r="D18" s="25"/>
      <c r="E18" s="25"/>
      <c r="F18" s="25"/>
      <c r="G18" s="25"/>
      <c r="H18" s="25"/>
    </row>
    <row r="19" spans="1:8" x14ac:dyDescent="0.3">
      <c r="B19" s="24"/>
      <c r="C19" s="44" t="s">
        <v>554</v>
      </c>
      <c r="D19" s="25"/>
      <c r="E19" s="25"/>
      <c r="F19" s="25"/>
      <c r="G19" s="25"/>
      <c r="H19" s="25"/>
    </row>
    <row r="20" spans="1:8" x14ac:dyDescent="0.3">
      <c r="B20" s="24"/>
      <c r="C20" s="44" t="s">
        <v>554</v>
      </c>
      <c r="D20" s="25"/>
      <c r="E20" s="25"/>
      <c r="F20" s="25"/>
      <c r="G20" s="25"/>
      <c r="H20" s="25"/>
    </row>
    <row r="21" spans="1:8" x14ac:dyDescent="0.3">
      <c r="B21" s="24"/>
      <c r="C21" s="44" t="s">
        <v>554</v>
      </c>
      <c r="D21" s="25"/>
      <c r="E21" s="25"/>
      <c r="F21" s="25"/>
      <c r="G21" s="25"/>
      <c r="H21" s="25"/>
    </row>
    <row r="22" spans="1:8" x14ac:dyDescent="0.3">
      <c r="B22" s="24"/>
      <c r="C22" s="44" t="s">
        <v>554</v>
      </c>
      <c r="D22" s="25"/>
      <c r="E22" s="25"/>
      <c r="F22" s="25"/>
      <c r="G22" s="25"/>
      <c r="H22" s="25"/>
    </row>
    <row r="23" spans="1:8" x14ac:dyDescent="0.3">
      <c r="B23" s="24"/>
      <c r="C23" s="44" t="s">
        <v>554</v>
      </c>
      <c r="D23" s="25"/>
      <c r="E23" s="25"/>
      <c r="F23" s="25"/>
      <c r="G23" s="25"/>
      <c r="H23" s="25"/>
    </row>
    <row r="24" spans="1:8" x14ac:dyDescent="0.3">
      <c r="B24" s="24"/>
      <c r="C24" s="44" t="s">
        <v>554</v>
      </c>
      <c r="D24" s="25"/>
      <c r="E24" s="25"/>
      <c r="F24" s="25"/>
      <c r="G24" s="25"/>
      <c r="H24" s="25"/>
    </row>
    <row r="25" spans="1:8" x14ac:dyDescent="0.3">
      <c r="B25" s="24"/>
      <c r="C25" s="44" t="s">
        <v>554</v>
      </c>
      <c r="D25" s="25"/>
      <c r="E25" s="25"/>
      <c r="F25" s="25"/>
      <c r="G25" s="25"/>
      <c r="H25" s="25"/>
    </row>
    <row r="26" spans="1:8" x14ac:dyDescent="0.3">
      <c r="B26" s="24"/>
      <c r="C26" s="44" t="s">
        <v>554</v>
      </c>
      <c r="D26" s="25"/>
      <c r="E26" s="25"/>
      <c r="F26" s="25"/>
      <c r="G26" s="25"/>
      <c r="H26" s="25"/>
    </row>
    <row r="27" spans="1:8" x14ac:dyDescent="0.3">
      <c r="B27" s="24"/>
      <c r="C27" s="44" t="s">
        <v>554</v>
      </c>
      <c r="D27" s="25"/>
      <c r="E27" s="25"/>
      <c r="F27" s="25"/>
      <c r="G27" s="25"/>
      <c r="H27" s="25"/>
    </row>
    <row r="28" spans="1:8" x14ac:dyDescent="0.3">
      <c r="B28" s="24"/>
      <c r="C28" s="44" t="s">
        <v>554</v>
      </c>
      <c r="D28" s="25"/>
      <c r="E28" s="25"/>
      <c r="F28" s="25"/>
      <c r="G28" s="25"/>
      <c r="H28" s="25"/>
    </row>
    <row r="29" spans="1:8" x14ac:dyDescent="0.3">
      <c r="B29" s="24"/>
      <c r="C29" s="44" t="s">
        <v>554</v>
      </c>
      <c r="D29" s="25"/>
      <c r="E29" s="25"/>
      <c r="F29" s="25"/>
      <c r="G29" s="25"/>
      <c r="H29" s="25"/>
    </row>
    <row r="30" spans="1:8" x14ac:dyDescent="0.3">
      <c r="B30" s="24"/>
      <c r="C30" s="44" t="s">
        <v>554</v>
      </c>
      <c r="D30" s="25"/>
      <c r="E30" s="25"/>
      <c r="F30" s="25"/>
      <c r="G30" s="25"/>
      <c r="H30" s="25"/>
    </row>
    <row r="31" spans="1:8" x14ac:dyDescent="0.3">
      <c r="B31" s="24"/>
      <c r="C31" s="44" t="s">
        <v>554</v>
      </c>
      <c r="D31" s="25"/>
      <c r="E31" s="25"/>
      <c r="F31" s="25"/>
      <c r="G31" s="25"/>
      <c r="H31" s="25"/>
    </row>
    <row r="32" spans="1:8" x14ac:dyDescent="0.3">
      <c r="A32" s="28"/>
      <c r="B32" s="29"/>
      <c r="C32" s="44" t="s">
        <v>554</v>
      </c>
      <c r="D32" s="25"/>
      <c r="E32" s="25"/>
      <c r="F32" s="25"/>
      <c r="G32" s="25"/>
      <c r="H32" s="25"/>
    </row>
    <row r="33" spans="1:8" x14ac:dyDescent="0.3">
      <c r="B33" s="24"/>
      <c r="C33" s="44" t="s">
        <v>554</v>
      </c>
      <c r="D33" s="25"/>
      <c r="E33" s="25"/>
      <c r="F33" s="25"/>
      <c r="G33" s="25"/>
      <c r="H33" s="25"/>
    </row>
    <row r="34" spans="1:8" x14ac:dyDescent="0.3">
      <c r="B34" s="24"/>
      <c r="C34" s="44" t="s">
        <v>554</v>
      </c>
      <c r="D34" s="25"/>
      <c r="E34" s="25"/>
      <c r="F34" s="25"/>
      <c r="G34" s="25"/>
      <c r="H34" s="25"/>
    </row>
    <row r="35" spans="1:8" x14ac:dyDescent="0.3">
      <c r="B35" s="24"/>
      <c r="C35" s="44" t="s">
        <v>554</v>
      </c>
      <c r="D35" s="25"/>
      <c r="E35" s="25"/>
      <c r="F35" s="25"/>
      <c r="G35" s="25"/>
      <c r="H35" s="25"/>
    </row>
    <row r="36" spans="1:8" x14ac:dyDescent="0.3">
      <c r="B36" s="24"/>
      <c r="C36" s="44" t="s">
        <v>554</v>
      </c>
      <c r="D36" s="25"/>
      <c r="E36" s="25"/>
      <c r="F36" s="25"/>
      <c r="G36" s="25"/>
      <c r="H36" s="25"/>
    </row>
    <row r="37" spans="1:8" x14ac:dyDescent="0.3">
      <c r="B37" s="27"/>
      <c r="C37" s="44" t="s">
        <v>554</v>
      </c>
      <c r="D37" s="25"/>
      <c r="E37" s="25"/>
      <c r="F37" s="25"/>
      <c r="G37" s="25"/>
      <c r="H37" s="25"/>
    </row>
    <row r="38" spans="1:8" x14ac:dyDescent="0.3">
      <c r="A38" s="23" t="s">
        <v>564</v>
      </c>
      <c r="B38" s="27"/>
      <c r="C38" s="44" t="s">
        <v>554</v>
      </c>
      <c r="D38" s="25"/>
      <c r="E38" s="25"/>
      <c r="F38" s="25"/>
      <c r="G38" s="25"/>
      <c r="H38" s="25"/>
    </row>
    <row r="39" spans="1:8" x14ac:dyDescent="0.3">
      <c r="A39" t="s">
        <v>565</v>
      </c>
      <c r="B39" s="1"/>
      <c r="C39" s="44" t="s">
        <v>554</v>
      </c>
      <c r="D39" s="36"/>
      <c r="E39" s="25"/>
      <c r="F39" s="25"/>
      <c r="G39" s="25"/>
      <c r="H39" s="25"/>
    </row>
    <row r="40" spans="1:8" x14ac:dyDescent="0.3">
      <c r="A40" t="s">
        <v>566</v>
      </c>
      <c r="B40" s="1"/>
      <c r="C40" s="44" t="s">
        <v>554</v>
      </c>
      <c r="D40" s="36" t="str">
        <f>IF(AND(LEN(B39)&gt;0,LEN(B40)=0),"This is a required field","")</f>
        <v/>
      </c>
    </row>
    <row r="41" spans="1:8" x14ac:dyDescent="0.3">
      <c r="A41" t="s">
        <v>567</v>
      </c>
      <c r="B41" s="1"/>
      <c r="C41" s="44" t="s">
        <v>554</v>
      </c>
      <c r="D41" s="36" t="str">
        <f>IF(AND(LEN(B39)&gt;0,LEN(B41)=0),"This is a required field","")</f>
        <v/>
      </c>
    </row>
    <row r="42" spans="1:8" x14ac:dyDescent="0.3">
      <c r="A42" t="s">
        <v>568</v>
      </c>
      <c r="B42" s="1"/>
      <c r="C42" s="44" t="s">
        <v>554</v>
      </c>
      <c r="D42" s="36" t="str">
        <f>IF(AND(LEN(B39)&gt;0,LEN(B42)=0),"This is a required field","")</f>
        <v/>
      </c>
    </row>
    <row r="43" spans="1:8" x14ac:dyDescent="0.3">
      <c r="A43" t="s">
        <v>569</v>
      </c>
      <c r="B43" s="1"/>
      <c r="C43" s="44" t="s">
        <v>554</v>
      </c>
      <c r="D43" s="36" t="str">
        <f>IF(AND(LEN(B39)&gt;0,LEN(B43)=0),"This is a required field","")</f>
        <v/>
      </c>
    </row>
    <row r="44" spans="1:8" x14ac:dyDescent="0.3">
      <c r="A44" t="s">
        <v>570</v>
      </c>
      <c r="B44" s="1"/>
      <c r="C44" s="44" t="s">
        <v>554</v>
      </c>
      <c r="D44" s="36" t="str">
        <f>IF(AND(LEN(B39)&gt;0,LEN(B44)=0),"This is a required field","")</f>
        <v/>
      </c>
    </row>
    <row r="45" spans="1:8" x14ac:dyDescent="0.3">
      <c r="A45" t="s">
        <v>571</v>
      </c>
      <c r="B45" s="1"/>
      <c r="C45" s="44" t="s">
        <v>554</v>
      </c>
      <c r="D45" s="36" t="str">
        <f>IF(AND(LEN(B39)&gt;0,LEN(B45)=0),"This is a required field","")</f>
        <v/>
      </c>
    </row>
    <row r="46" spans="1:8" x14ac:dyDescent="0.3">
      <c r="A46" t="s">
        <v>572</v>
      </c>
      <c r="B46" s="1"/>
      <c r="C46" s="44" t="s">
        <v>554</v>
      </c>
      <c r="D46" s="36" t="str">
        <f>IF(AND(LEN(B39)&gt;0,LEN(B46)=0),"This is a required field","")</f>
        <v/>
      </c>
    </row>
    <row r="47" spans="1:8" x14ac:dyDescent="0.3">
      <c r="A47" t="s">
        <v>573</v>
      </c>
      <c r="B47" s="1"/>
      <c r="C47" s="44" t="s">
        <v>554</v>
      </c>
      <c r="D47" s="36" t="str">
        <f>IF(AND(LEN(B39)&gt;0,LEN(B47)=0),"This is a required field","")</f>
        <v/>
      </c>
    </row>
    <row r="48" spans="1:8" x14ac:dyDescent="0.3">
      <c r="A48" t="s">
        <v>574</v>
      </c>
      <c r="B48" s="1"/>
      <c r="C48" s="44" t="s">
        <v>554</v>
      </c>
      <c r="D48" s="36" t="str">
        <f>IF(AND(LEN(B39)&gt;0,LEN(B48)=0),"This is a required field","")</f>
        <v/>
      </c>
    </row>
    <row r="49" spans="1:3" x14ac:dyDescent="0.3">
      <c r="C49" s="44" t="s">
        <v>554</v>
      </c>
    </row>
    <row r="50" spans="1:3" x14ac:dyDescent="0.3">
      <c r="A50" s="23" t="s">
        <v>575</v>
      </c>
      <c r="C50" s="44" t="s">
        <v>554</v>
      </c>
    </row>
    <row r="51" spans="1:3" x14ac:dyDescent="0.3">
      <c r="A51" s="34" t="s">
        <v>576</v>
      </c>
      <c r="B51" s="1" t="s">
        <v>12</v>
      </c>
      <c r="C51" s="44" t="s">
        <v>554</v>
      </c>
    </row>
    <row r="52" spans="1:3" x14ac:dyDescent="0.3">
      <c r="A52" s="34" t="s">
        <v>577</v>
      </c>
      <c r="B52" s="1" t="s">
        <v>12</v>
      </c>
      <c r="C52" s="44" t="s">
        <v>554</v>
      </c>
    </row>
    <row r="53" spans="1:3" x14ac:dyDescent="0.3">
      <c r="A53" s="34" t="s">
        <v>578</v>
      </c>
      <c r="B53" s="1" t="s">
        <v>12</v>
      </c>
      <c r="C53" s="44" t="s">
        <v>554</v>
      </c>
    </row>
    <row r="54" spans="1:3" x14ac:dyDescent="0.3">
      <c r="A54" s="34" t="s">
        <v>579</v>
      </c>
      <c r="B54" s="1" t="s">
        <v>12</v>
      </c>
      <c r="C54" s="44" t="s">
        <v>554</v>
      </c>
    </row>
    <row r="55" spans="1:3" x14ac:dyDescent="0.3">
      <c r="A55" s="34" t="s">
        <v>580</v>
      </c>
      <c r="B55" s="1" t="s">
        <v>12</v>
      </c>
      <c r="C55" s="44" t="s">
        <v>554</v>
      </c>
    </row>
    <row r="56" spans="1:3" x14ac:dyDescent="0.3">
      <c r="A56" s="34" t="s">
        <v>581</v>
      </c>
      <c r="B56" s="1" t="s">
        <v>12</v>
      </c>
      <c r="C56" s="44" t="s">
        <v>554</v>
      </c>
    </row>
    <row r="57" spans="1:3" x14ac:dyDescent="0.3">
      <c r="A57" s="34" t="s">
        <v>582</v>
      </c>
      <c r="B57" s="1" t="s">
        <v>12</v>
      </c>
      <c r="C57" s="44" t="s">
        <v>554</v>
      </c>
    </row>
    <row r="58" spans="1:3" x14ac:dyDescent="0.3">
      <c r="A58" s="35" t="str">
        <f>IF(COUNTIF(B51:B57,"Yes")&gt;0,"","To be considered an interested party at least one item must be marked "&amp;CHAR(34)&amp;"yes"&amp;CHAR(34))</f>
        <v>To be considered an interested party at least one item must be marked "yes"</v>
      </c>
      <c r="B58" s="24"/>
      <c r="C58" s="44" t="s">
        <v>554</v>
      </c>
    </row>
    <row r="59" spans="1:3" x14ac:dyDescent="0.3">
      <c r="C59" s="44" t="s">
        <v>554</v>
      </c>
    </row>
    <row r="60" spans="1:3" x14ac:dyDescent="0.3">
      <c r="A60" s="23" t="s">
        <v>583</v>
      </c>
      <c r="C60" s="44" t="s">
        <v>554</v>
      </c>
    </row>
    <row r="61" spans="1:3" x14ac:dyDescent="0.3">
      <c r="A61" s="34" t="s">
        <v>584</v>
      </c>
      <c r="B61" s="1"/>
      <c r="C61" s="44" t="s">
        <v>554</v>
      </c>
    </row>
    <row r="62" spans="1:3" ht="80.25" customHeight="1" x14ac:dyDescent="0.3">
      <c r="A62" s="33" t="s">
        <v>585</v>
      </c>
      <c r="B62" s="37"/>
      <c r="C62" s="44" t="s">
        <v>554</v>
      </c>
    </row>
    <row r="63" spans="1:3" x14ac:dyDescent="0.3">
      <c r="A63" s="35"/>
      <c r="C63" s="44" t="s">
        <v>554</v>
      </c>
    </row>
    <row r="64" spans="1:3" x14ac:dyDescent="0.3">
      <c r="C64" s="44" t="s">
        <v>554</v>
      </c>
    </row>
    <row r="65" spans="1:8" x14ac:dyDescent="0.3">
      <c r="A65" s="23" t="s">
        <v>586</v>
      </c>
      <c r="C65" s="44" t="s">
        <v>554</v>
      </c>
    </row>
    <row r="66" spans="1:8" ht="80.25" customHeight="1" x14ac:dyDescent="0.3">
      <c r="A66" s="38" t="s">
        <v>587</v>
      </c>
      <c r="B66" s="37"/>
      <c r="C66" s="44" t="s">
        <v>554</v>
      </c>
    </row>
    <row r="67" spans="1:8" x14ac:dyDescent="0.3">
      <c r="A67" s="35" t="str">
        <f>IF(AND(B54="Yes"),"As your firm is a union or group of workers, this field is required.","")</f>
        <v/>
      </c>
      <c r="C67" s="44" t="s">
        <v>554</v>
      </c>
    </row>
    <row r="68" spans="1:8" x14ac:dyDescent="0.3">
      <c r="C68" s="44" t="s">
        <v>554</v>
      </c>
    </row>
    <row r="69" spans="1:8" ht="29.25" customHeight="1" x14ac:dyDescent="0.3">
      <c r="A69" s="131" t="s">
        <v>588</v>
      </c>
      <c r="B69" s="131"/>
      <c r="C69" s="44" t="s">
        <v>554</v>
      </c>
    </row>
    <row r="70" spans="1:8" ht="88.5" customHeight="1" x14ac:dyDescent="0.3">
      <c r="A70" s="33" t="s">
        <v>589</v>
      </c>
      <c r="B70" s="37"/>
      <c r="C70" s="44" t="s">
        <v>554</v>
      </c>
    </row>
    <row r="71" spans="1:8" x14ac:dyDescent="0.3">
      <c r="A71" s="33"/>
      <c r="C71" s="44" t="s">
        <v>554</v>
      </c>
    </row>
    <row r="72" spans="1:8" x14ac:dyDescent="0.3">
      <c r="A72" s="23" t="s">
        <v>590</v>
      </c>
      <c r="C72" s="44" t="s">
        <v>554</v>
      </c>
    </row>
    <row r="73" spans="1:8" x14ac:dyDescent="0.3">
      <c r="A73" t="s">
        <v>591</v>
      </c>
      <c r="B73" s="1" t="s">
        <v>14</v>
      </c>
      <c r="C73" s="44" t="s">
        <v>554</v>
      </c>
    </row>
    <row r="74" spans="1:8" x14ac:dyDescent="0.3">
      <c r="C74" s="44" t="s">
        <v>554</v>
      </c>
    </row>
    <row r="75" spans="1:8" x14ac:dyDescent="0.3">
      <c r="B75" s="24"/>
      <c r="C75" s="44" t="s">
        <v>554</v>
      </c>
      <c r="D75" s="25"/>
      <c r="E75" s="25"/>
      <c r="F75" s="25"/>
      <c r="G75" s="25"/>
      <c r="H75" s="25"/>
    </row>
    <row r="76" spans="1:8" x14ac:dyDescent="0.3">
      <c r="A76" s="28"/>
      <c r="B76" s="29"/>
      <c r="C76" s="44" t="s">
        <v>554</v>
      </c>
      <c r="D76" s="25"/>
      <c r="E76" s="25"/>
      <c r="F76" s="25"/>
      <c r="G76" s="25"/>
      <c r="H76" s="25"/>
    </row>
    <row r="77" spans="1:8" x14ac:dyDescent="0.3">
      <c r="B77" s="24"/>
      <c r="C77" s="44" t="s">
        <v>554</v>
      </c>
      <c r="D77" s="25"/>
      <c r="E77" s="25"/>
      <c r="F77" s="25"/>
      <c r="G77" s="25"/>
      <c r="H77" s="25"/>
    </row>
    <row r="78" spans="1:8" x14ac:dyDescent="0.3">
      <c r="B78" s="24"/>
      <c r="C78" s="44" t="s">
        <v>554</v>
      </c>
      <c r="D78" s="25"/>
      <c r="E78" s="25"/>
      <c r="F78" s="25"/>
      <c r="G78" s="25"/>
      <c r="H78" s="25"/>
    </row>
    <row r="79" spans="1:8" x14ac:dyDescent="0.3">
      <c r="B79" s="24"/>
      <c r="C79" s="44" t="s">
        <v>554</v>
      </c>
      <c r="D79" s="25"/>
      <c r="E79" s="25"/>
      <c r="F79" s="25"/>
      <c r="G79" s="25"/>
      <c r="H79" s="25"/>
    </row>
    <row r="80" spans="1:8" x14ac:dyDescent="0.3">
      <c r="B80" s="24"/>
      <c r="C80" s="44" t="s">
        <v>554</v>
      </c>
      <c r="D80" s="25"/>
      <c r="E80" s="25"/>
      <c r="F80" s="25"/>
      <c r="G80" s="25"/>
      <c r="H80" s="25"/>
    </row>
    <row r="81" spans="1:8" x14ac:dyDescent="0.3">
      <c r="B81" s="27"/>
      <c r="C81" s="44" t="s">
        <v>554</v>
      </c>
      <c r="D81" s="25"/>
      <c r="E81" s="25"/>
      <c r="F81" s="25"/>
      <c r="G81" s="25"/>
      <c r="H81" s="25"/>
    </row>
    <row r="82" spans="1:8" x14ac:dyDescent="0.3">
      <c r="A82" s="23" t="s">
        <v>564</v>
      </c>
      <c r="B82" s="27"/>
      <c r="C82" s="44" t="s">
        <v>554</v>
      </c>
      <c r="D82" s="25"/>
      <c r="E82" s="25"/>
      <c r="F82" s="25"/>
      <c r="G82" s="25"/>
      <c r="H82" s="25"/>
    </row>
    <row r="83" spans="1:8" x14ac:dyDescent="0.3">
      <c r="A83" t="s">
        <v>592</v>
      </c>
      <c r="B83" s="1"/>
      <c r="C83" s="44" t="s">
        <v>554</v>
      </c>
      <c r="D83" s="36"/>
      <c r="E83" s="25"/>
      <c r="F83" s="25"/>
      <c r="G83" s="25"/>
      <c r="H83" s="25"/>
    </row>
    <row r="84" spans="1:8" x14ac:dyDescent="0.3">
      <c r="A84" t="s">
        <v>593</v>
      </c>
      <c r="B84" s="1"/>
      <c r="C84" s="44" t="s">
        <v>554</v>
      </c>
      <c r="D84" s="36" t="str">
        <f>IF(AND(LEN(B83)&gt;0,LEN(B84)=0),"This is a required field","")</f>
        <v/>
      </c>
    </row>
    <row r="85" spans="1:8" x14ac:dyDescent="0.3">
      <c r="A85" t="s">
        <v>594</v>
      </c>
      <c r="B85" s="1"/>
      <c r="C85" s="44" t="s">
        <v>554</v>
      </c>
      <c r="D85" s="36" t="str">
        <f>IF(AND(LEN(B83)&gt;0,LEN(B85)=0),"This is a required field","")</f>
        <v/>
      </c>
    </row>
    <row r="86" spans="1:8" x14ac:dyDescent="0.3">
      <c r="A86" t="s">
        <v>595</v>
      </c>
      <c r="B86" s="1"/>
      <c r="C86" s="44" t="s">
        <v>554</v>
      </c>
      <c r="D86" s="36" t="str">
        <f>IF(AND(LEN(B83)&gt;0,LEN(B86)=0),"This is a required field","")</f>
        <v/>
      </c>
    </row>
    <row r="87" spans="1:8" x14ac:dyDescent="0.3">
      <c r="A87" t="s">
        <v>596</v>
      </c>
      <c r="B87" s="1"/>
      <c r="C87" s="44" t="s">
        <v>554</v>
      </c>
      <c r="D87" s="36" t="str">
        <f>IF(AND(LEN(B83)&gt;0,LEN(B87)=0),"This is a required field","")</f>
        <v/>
      </c>
    </row>
    <row r="88" spans="1:8" x14ac:dyDescent="0.3">
      <c r="A88" t="s">
        <v>597</v>
      </c>
      <c r="B88" s="1"/>
      <c r="C88" s="44" t="s">
        <v>554</v>
      </c>
      <c r="D88" s="36" t="str">
        <f>IF(AND(LEN(B83)&gt;0,LEN(B88)=0),"This is a required field","")</f>
        <v/>
      </c>
    </row>
    <row r="89" spans="1:8" x14ac:dyDescent="0.3">
      <c r="A89" t="s">
        <v>598</v>
      </c>
      <c r="B89" s="1"/>
      <c r="C89" s="44" t="s">
        <v>554</v>
      </c>
      <c r="D89" s="36" t="str">
        <f>IF(AND(LEN(B83)&gt;0,LEN(B89)=0),"This is a required field","")</f>
        <v/>
      </c>
    </row>
    <row r="90" spans="1:8" x14ac:dyDescent="0.3">
      <c r="A90" t="s">
        <v>599</v>
      </c>
      <c r="B90" s="1"/>
      <c r="C90" s="44" t="s">
        <v>554</v>
      </c>
      <c r="D90" s="36" t="str">
        <f>IF(AND(LEN(B83)&gt;0,LEN(B90)=0),"This is a required field","")</f>
        <v/>
      </c>
    </row>
    <row r="91" spans="1:8" x14ac:dyDescent="0.3">
      <c r="A91" t="s">
        <v>600</v>
      </c>
      <c r="B91" s="1"/>
      <c r="C91" s="44" t="s">
        <v>554</v>
      </c>
      <c r="D91" s="36" t="str">
        <f>IF(AND(LEN(B83)&gt;0,LEN(B91)=0),"This is a required field","")</f>
        <v/>
      </c>
    </row>
    <row r="92" spans="1:8" x14ac:dyDescent="0.3">
      <c r="A92" t="s">
        <v>601</v>
      </c>
      <c r="B92" s="1"/>
      <c r="C92" s="44" t="s">
        <v>554</v>
      </c>
      <c r="D92" s="36" t="str">
        <f>IF(AND(LEN(B83)&gt;0,LEN(B92)=0),"This is a required field","")</f>
        <v/>
      </c>
    </row>
    <row r="93" spans="1:8" x14ac:dyDescent="0.3">
      <c r="C93" s="44" t="s">
        <v>554</v>
      </c>
    </row>
    <row r="94" spans="1:8" x14ac:dyDescent="0.3">
      <c r="A94" s="23" t="s">
        <v>575</v>
      </c>
      <c r="C94" s="44" t="s">
        <v>554</v>
      </c>
    </row>
    <row r="95" spans="1:8" x14ac:dyDescent="0.3">
      <c r="A95" s="34" t="s">
        <v>602</v>
      </c>
      <c r="B95" s="1" t="s">
        <v>12</v>
      </c>
      <c r="C95" s="44" t="s">
        <v>554</v>
      </c>
    </row>
    <row r="96" spans="1:8" x14ac:dyDescent="0.3">
      <c r="A96" s="34" t="s">
        <v>603</v>
      </c>
      <c r="B96" s="1" t="s">
        <v>12</v>
      </c>
      <c r="C96" s="44" t="s">
        <v>554</v>
      </c>
    </row>
    <row r="97" spans="1:3" x14ac:dyDescent="0.3">
      <c r="A97" s="34" t="s">
        <v>604</v>
      </c>
      <c r="B97" s="1" t="s">
        <v>12</v>
      </c>
      <c r="C97" s="44" t="s">
        <v>554</v>
      </c>
    </row>
    <row r="98" spans="1:3" x14ac:dyDescent="0.3">
      <c r="A98" s="34" t="s">
        <v>605</v>
      </c>
      <c r="B98" s="1" t="s">
        <v>12</v>
      </c>
      <c r="C98" s="44" t="s">
        <v>554</v>
      </c>
    </row>
    <row r="99" spans="1:3" x14ac:dyDescent="0.3">
      <c r="A99" s="34" t="s">
        <v>606</v>
      </c>
      <c r="B99" s="1" t="s">
        <v>12</v>
      </c>
      <c r="C99" s="44" t="s">
        <v>554</v>
      </c>
    </row>
    <row r="100" spans="1:3" x14ac:dyDescent="0.3">
      <c r="A100" s="34" t="s">
        <v>607</v>
      </c>
      <c r="B100" s="1" t="s">
        <v>12</v>
      </c>
      <c r="C100" s="44" t="s">
        <v>554</v>
      </c>
    </row>
    <row r="101" spans="1:3" x14ac:dyDescent="0.3">
      <c r="A101" s="34" t="s">
        <v>608</v>
      </c>
      <c r="B101" s="1" t="s">
        <v>12</v>
      </c>
      <c r="C101" s="44" t="s">
        <v>554</v>
      </c>
    </row>
    <row r="102" spans="1:3" x14ac:dyDescent="0.3">
      <c r="A102" s="35" t="str">
        <f>IF(COUNTIF(B95:B101,"Yes")&gt;0,"","To be considered an interested party at least one item must be marked "&amp;CHAR(34)&amp;"yes"&amp;CHAR(34))</f>
        <v>To be considered an interested party at least one item must be marked "yes"</v>
      </c>
      <c r="B102" s="24"/>
      <c r="C102" s="44" t="s">
        <v>554</v>
      </c>
    </row>
    <row r="103" spans="1:3" x14ac:dyDescent="0.3">
      <c r="C103" s="44" t="s">
        <v>554</v>
      </c>
    </row>
    <row r="104" spans="1:3" x14ac:dyDescent="0.3">
      <c r="A104" s="23" t="s">
        <v>583</v>
      </c>
      <c r="C104" s="44" t="s">
        <v>554</v>
      </c>
    </row>
    <row r="105" spans="1:3" x14ac:dyDescent="0.3">
      <c r="A105" s="34" t="s">
        <v>609</v>
      </c>
      <c r="B105" s="1"/>
      <c r="C105" s="44" t="s">
        <v>554</v>
      </c>
    </row>
    <row r="106" spans="1:3" ht="80.25" customHeight="1" x14ac:dyDescent="0.3">
      <c r="A106" s="33" t="s">
        <v>610</v>
      </c>
      <c r="B106" s="37"/>
      <c r="C106" s="44" t="s">
        <v>554</v>
      </c>
    </row>
    <row r="107" spans="1:3" x14ac:dyDescent="0.3">
      <c r="A107" s="35" t="str">
        <f>IF(AND(B95="Yes",B96="Yes",LEN(B105)=0),"As your firm is both a producer of the DLP and importer of the SM, this question is required.","")</f>
        <v/>
      </c>
      <c r="C107" s="44" t="s">
        <v>554</v>
      </c>
    </row>
    <row r="108" spans="1:3" x14ac:dyDescent="0.3">
      <c r="C108" s="44" t="s">
        <v>554</v>
      </c>
    </row>
    <row r="109" spans="1:3" x14ac:dyDescent="0.3">
      <c r="A109" s="23" t="s">
        <v>586</v>
      </c>
      <c r="C109" s="44" t="s">
        <v>554</v>
      </c>
    </row>
    <row r="110" spans="1:3" ht="80.25" customHeight="1" x14ac:dyDescent="0.3">
      <c r="A110" s="38" t="s">
        <v>611</v>
      </c>
      <c r="B110" s="37"/>
      <c r="C110" s="44" t="s">
        <v>554</v>
      </c>
    </row>
    <row r="111" spans="1:3" x14ac:dyDescent="0.3">
      <c r="A111" s="35" t="str">
        <f>IF(AND(B98="Yes"),"As your firm is a union or group of workers, this field is required.","")</f>
        <v/>
      </c>
      <c r="C111" s="44" t="s">
        <v>554</v>
      </c>
    </row>
    <row r="112" spans="1:3" x14ac:dyDescent="0.3">
      <c r="C112" s="44" t="s">
        <v>554</v>
      </c>
    </row>
    <row r="113" spans="1:8" ht="29.25" customHeight="1" x14ac:dyDescent="0.3">
      <c r="A113" s="131" t="s">
        <v>612</v>
      </c>
      <c r="B113" s="131"/>
      <c r="C113" s="44" t="s">
        <v>554</v>
      </c>
    </row>
    <row r="114" spans="1:8" ht="85.5" customHeight="1" x14ac:dyDescent="0.3">
      <c r="A114" s="33" t="s">
        <v>613</v>
      </c>
      <c r="B114" s="37"/>
      <c r="C114" s="44" t="s">
        <v>554</v>
      </c>
    </row>
    <row r="115" spans="1:8" x14ac:dyDescent="0.3">
      <c r="A115" s="35" t="str">
        <f>IF(OR(AND(B99="Yes",LEN(B114)=0),AND(B100="Yes",LEN(B114)=0)),"As your firm is an association, domestic or foreign, this field is required to demonstrate how your association qualifies as an interested party.","")</f>
        <v/>
      </c>
      <c r="C115" s="44" t="s">
        <v>554</v>
      </c>
    </row>
    <row r="116" spans="1:8" x14ac:dyDescent="0.3">
      <c r="C116" s="44" t="s">
        <v>554</v>
      </c>
    </row>
    <row r="117" spans="1:8" x14ac:dyDescent="0.3">
      <c r="A117" s="23" t="s">
        <v>590</v>
      </c>
      <c r="C117" s="44" t="s">
        <v>554</v>
      </c>
    </row>
    <row r="118" spans="1:8" x14ac:dyDescent="0.3">
      <c r="A118" t="s">
        <v>614</v>
      </c>
      <c r="B118" s="1"/>
      <c r="C118" s="44" t="s">
        <v>554</v>
      </c>
    </row>
    <row r="119" spans="1:8" x14ac:dyDescent="0.3">
      <c r="C119" s="44" t="s">
        <v>554</v>
      </c>
    </row>
    <row r="120" spans="1:8" x14ac:dyDescent="0.3">
      <c r="B120" s="24"/>
      <c r="C120" s="44" t="s">
        <v>554</v>
      </c>
      <c r="D120" s="25"/>
      <c r="E120" s="25"/>
      <c r="F120" s="25"/>
      <c r="G120" s="25"/>
      <c r="H120" s="25"/>
    </row>
    <row r="121" spans="1:8" x14ac:dyDescent="0.3">
      <c r="A121" s="28"/>
      <c r="B121" s="29"/>
      <c r="C121" s="44" t="s">
        <v>554</v>
      </c>
      <c r="D121" s="25"/>
      <c r="E121" s="25"/>
      <c r="F121" s="25"/>
      <c r="G121" s="25"/>
      <c r="H121" s="25"/>
    </row>
    <row r="122" spans="1:8" x14ac:dyDescent="0.3">
      <c r="B122" s="24"/>
      <c r="C122" s="44" t="s">
        <v>554</v>
      </c>
      <c r="D122" s="25"/>
      <c r="E122" s="25"/>
      <c r="F122" s="25"/>
      <c r="G122" s="25"/>
      <c r="H122" s="25"/>
    </row>
    <row r="123" spans="1:8" x14ac:dyDescent="0.3">
      <c r="B123" s="24"/>
      <c r="C123" s="44" t="s">
        <v>554</v>
      </c>
      <c r="D123" s="25"/>
      <c r="E123" s="25"/>
      <c r="F123" s="25"/>
      <c r="G123" s="25"/>
      <c r="H123" s="25"/>
    </row>
    <row r="124" spans="1:8" x14ac:dyDescent="0.3">
      <c r="B124" s="24"/>
      <c r="C124" s="44" t="s">
        <v>554</v>
      </c>
      <c r="D124" s="25"/>
      <c r="E124" s="25"/>
      <c r="F124" s="25"/>
      <c r="G124" s="25"/>
      <c r="H124" s="25"/>
    </row>
    <row r="125" spans="1:8" x14ac:dyDescent="0.3">
      <c r="B125" s="24"/>
      <c r="C125" s="44" t="s">
        <v>554</v>
      </c>
      <c r="D125" s="25"/>
      <c r="E125" s="25"/>
      <c r="F125" s="25"/>
      <c r="G125" s="25"/>
      <c r="H125" s="25"/>
    </row>
    <row r="126" spans="1:8" x14ac:dyDescent="0.3">
      <c r="B126" s="27"/>
      <c r="C126" s="44" t="s">
        <v>554</v>
      </c>
      <c r="D126" s="25"/>
      <c r="E126" s="25"/>
      <c r="F126" s="25"/>
      <c r="G126" s="25"/>
      <c r="H126" s="25"/>
    </row>
    <row r="127" spans="1:8" x14ac:dyDescent="0.3">
      <c r="A127" s="23" t="s">
        <v>564</v>
      </c>
      <c r="B127" s="27"/>
      <c r="C127" s="44" t="s">
        <v>554</v>
      </c>
      <c r="D127" s="25"/>
      <c r="E127" s="25"/>
      <c r="F127" s="25"/>
      <c r="G127" s="25"/>
      <c r="H127" s="25"/>
    </row>
    <row r="128" spans="1:8" x14ac:dyDescent="0.3">
      <c r="A128" t="s">
        <v>615</v>
      </c>
      <c r="B128" s="1"/>
      <c r="C128" s="44" t="s">
        <v>554</v>
      </c>
      <c r="D128" s="36"/>
      <c r="E128" s="25"/>
      <c r="F128" s="25"/>
      <c r="G128" s="25"/>
      <c r="H128" s="25"/>
    </row>
    <row r="129" spans="1:4" x14ac:dyDescent="0.3">
      <c r="A129" t="s">
        <v>616</v>
      </c>
      <c r="B129" s="1"/>
      <c r="C129" s="44" t="s">
        <v>554</v>
      </c>
      <c r="D129" s="36" t="str">
        <f>IF(AND(LEN(B128)&gt;0,LEN(B129)=0),"This is a required field","")</f>
        <v/>
      </c>
    </row>
    <row r="130" spans="1:4" x14ac:dyDescent="0.3">
      <c r="A130" t="s">
        <v>617</v>
      </c>
      <c r="B130" s="1"/>
      <c r="C130" s="44" t="s">
        <v>554</v>
      </c>
      <c r="D130" s="36" t="str">
        <f>IF(AND(LEN(B128)&gt;0,LEN(B130)=0),"This is a required field","")</f>
        <v/>
      </c>
    </row>
    <row r="131" spans="1:4" x14ac:dyDescent="0.3">
      <c r="A131" t="s">
        <v>618</v>
      </c>
      <c r="B131" s="1"/>
      <c r="C131" s="44" t="s">
        <v>554</v>
      </c>
      <c r="D131" s="36" t="str">
        <f>IF(AND(LEN(B128)&gt;0,LEN(B131)=0),"This is a required field","")</f>
        <v/>
      </c>
    </row>
    <row r="132" spans="1:4" x14ac:dyDescent="0.3">
      <c r="A132" t="s">
        <v>619</v>
      </c>
      <c r="B132" s="1"/>
      <c r="C132" s="44" t="s">
        <v>554</v>
      </c>
      <c r="D132" s="36" t="str">
        <f>IF(AND(LEN(B128)&gt;0,LEN(B132)=0),"This is a required field","")</f>
        <v/>
      </c>
    </row>
    <row r="133" spans="1:4" x14ac:dyDescent="0.3">
      <c r="A133" t="s">
        <v>620</v>
      </c>
      <c r="B133" s="1"/>
      <c r="C133" s="44" t="s">
        <v>554</v>
      </c>
      <c r="D133" s="36" t="str">
        <f>IF(AND(LEN(B128)&gt;0,LEN(B133)=0),"This is a required field","")</f>
        <v/>
      </c>
    </row>
    <row r="134" spans="1:4" x14ac:dyDescent="0.3">
      <c r="A134" t="s">
        <v>621</v>
      </c>
      <c r="B134" s="1"/>
      <c r="C134" s="44" t="s">
        <v>554</v>
      </c>
      <c r="D134" s="36" t="str">
        <f>IF(AND(LEN(B128)&gt;0,LEN(B134)=0),"This is a required field","")</f>
        <v/>
      </c>
    </row>
    <row r="135" spans="1:4" x14ac:dyDescent="0.3">
      <c r="A135" t="s">
        <v>622</v>
      </c>
      <c r="B135" s="1"/>
      <c r="C135" s="44" t="s">
        <v>554</v>
      </c>
      <c r="D135" s="36" t="str">
        <f>IF(AND(LEN(B128)&gt;0,LEN(B135)=0),"This is a required field","")</f>
        <v/>
      </c>
    </row>
    <row r="136" spans="1:4" x14ac:dyDescent="0.3">
      <c r="A136" t="s">
        <v>623</v>
      </c>
      <c r="B136" s="1"/>
      <c r="C136" s="44" t="s">
        <v>554</v>
      </c>
      <c r="D136" s="36" t="str">
        <f>IF(AND(LEN(B128)&gt;0,LEN(B136)=0),"This is a required field","")</f>
        <v/>
      </c>
    </row>
    <row r="137" spans="1:4" x14ac:dyDescent="0.3">
      <c r="A137" t="s">
        <v>624</v>
      </c>
      <c r="B137" s="1"/>
      <c r="C137" s="44" t="s">
        <v>554</v>
      </c>
      <c r="D137" s="36" t="str">
        <f>IF(AND(LEN(B128)&gt;0,LEN(B137)=0),"This is a required field","")</f>
        <v/>
      </c>
    </row>
    <row r="138" spans="1:4" x14ac:dyDescent="0.3">
      <c r="C138" s="44" t="s">
        <v>554</v>
      </c>
    </row>
    <row r="139" spans="1:4" x14ac:dyDescent="0.3">
      <c r="A139" s="23" t="s">
        <v>575</v>
      </c>
      <c r="C139" s="44" t="s">
        <v>554</v>
      </c>
    </row>
    <row r="140" spans="1:4" x14ac:dyDescent="0.3">
      <c r="A140" s="34" t="s">
        <v>625</v>
      </c>
      <c r="B140" s="1" t="s">
        <v>12</v>
      </c>
      <c r="C140" s="44" t="s">
        <v>554</v>
      </c>
    </row>
    <row r="141" spans="1:4" x14ac:dyDescent="0.3">
      <c r="A141" s="34" t="s">
        <v>626</v>
      </c>
      <c r="B141" s="1" t="s">
        <v>12</v>
      </c>
      <c r="C141" s="44" t="s">
        <v>554</v>
      </c>
    </row>
    <row r="142" spans="1:4" x14ac:dyDescent="0.3">
      <c r="A142" s="34" t="s">
        <v>627</v>
      </c>
      <c r="B142" s="1" t="s">
        <v>12</v>
      </c>
      <c r="C142" s="44" t="s">
        <v>554</v>
      </c>
    </row>
    <row r="143" spans="1:4" x14ac:dyDescent="0.3">
      <c r="A143" s="34" t="s">
        <v>628</v>
      </c>
      <c r="B143" s="1" t="s">
        <v>12</v>
      </c>
      <c r="C143" s="44" t="s">
        <v>554</v>
      </c>
    </row>
    <row r="144" spans="1:4" x14ac:dyDescent="0.3">
      <c r="A144" s="34" t="s">
        <v>629</v>
      </c>
      <c r="B144" s="1" t="s">
        <v>12</v>
      </c>
      <c r="C144" s="44" t="s">
        <v>554</v>
      </c>
    </row>
    <row r="145" spans="1:3" x14ac:dyDescent="0.3">
      <c r="A145" s="34" t="s">
        <v>630</v>
      </c>
      <c r="B145" s="1" t="s">
        <v>12</v>
      </c>
      <c r="C145" s="44" t="s">
        <v>554</v>
      </c>
    </row>
    <row r="146" spans="1:3" x14ac:dyDescent="0.3">
      <c r="A146" s="34" t="s">
        <v>631</v>
      </c>
      <c r="B146" s="1" t="s">
        <v>12</v>
      </c>
      <c r="C146" s="44" t="s">
        <v>554</v>
      </c>
    </row>
    <row r="147" spans="1:3" x14ac:dyDescent="0.3">
      <c r="A147" s="35" t="str">
        <f>IF(COUNTIF(B140:B146,"Yes")&gt;0,"","To be considered an interested party at least one item must be marked "&amp;CHAR(34)&amp;"yes"&amp;CHAR(34))</f>
        <v>To be considered an interested party at least one item must be marked "yes"</v>
      </c>
      <c r="B147" s="24"/>
      <c r="C147" s="44" t="s">
        <v>554</v>
      </c>
    </row>
    <row r="148" spans="1:3" x14ac:dyDescent="0.3">
      <c r="C148" s="44" t="s">
        <v>554</v>
      </c>
    </row>
    <row r="149" spans="1:3" x14ac:dyDescent="0.3">
      <c r="A149" s="23" t="s">
        <v>583</v>
      </c>
      <c r="C149" s="44" t="s">
        <v>554</v>
      </c>
    </row>
    <row r="150" spans="1:3" x14ac:dyDescent="0.3">
      <c r="A150" s="34" t="s">
        <v>632</v>
      </c>
      <c r="B150" s="1"/>
      <c r="C150" s="44" t="s">
        <v>554</v>
      </c>
    </row>
    <row r="151" spans="1:3" ht="80.25" customHeight="1" x14ac:dyDescent="0.3">
      <c r="A151" s="33" t="s">
        <v>633</v>
      </c>
      <c r="B151" s="37"/>
      <c r="C151" s="44" t="s">
        <v>554</v>
      </c>
    </row>
    <row r="152" spans="1:3" x14ac:dyDescent="0.3">
      <c r="A152" s="35" t="str">
        <f>IF(AND(B140="Yes",B141="Yes",LEN(B150)=0),"As your firm is both a producer of the DLP and importer of the SM, this question is required.","")</f>
        <v/>
      </c>
      <c r="C152" s="44" t="s">
        <v>554</v>
      </c>
    </row>
    <row r="153" spans="1:3" x14ac:dyDescent="0.3">
      <c r="C153" s="44" t="s">
        <v>554</v>
      </c>
    </row>
    <row r="154" spans="1:3" x14ac:dyDescent="0.3">
      <c r="A154" s="23" t="s">
        <v>586</v>
      </c>
      <c r="C154" s="44" t="s">
        <v>554</v>
      </c>
    </row>
    <row r="155" spans="1:3" ht="80.25" customHeight="1" x14ac:dyDescent="0.3">
      <c r="A155" s="38" t="s">
        <v>634</v>
      </c>
      <c r="B155" s="37"/>
      <c r="C155" s="44" t="s">
        <v>554</v>
      </c>
    </row>
    <row r="156" spans="1:3" x14ac:dyDescent="0.3">
      <c r="A156" s="35" t="str">
        <f>IF(AND(B143="Yes"),"As your firm is a union or group of workers, this field is required.","")</f>
        <v/>
      </c>
      <c r="C156" s="44" t="s">
        <v>554</v>
      </c>
    </row>
    <row r="157" spans="1:3" x14ac:dyDescent="0.3">
      <c r="C157" s="44" t="s">
        <v>554</v>
      </c>
    </row>
    <row r="158" spans="1:3" ht="29.25" customHeight="1" x14ac:dyDescent="0.3">
      <c r="A158" s="131" t="s">
        <v>612</v>
      </c>
      <c r="B158" s="131"/>
      <c r="C158" s="44" t="s">
        <v>554</v>
      </c>
    </row>
    <row r="159" spans="1:3" ht="87" customHeight="1" x14ac:dyDescent="0.3">
      <c r="A159" s="33" t="s">
        <v>635</v>
      </c>
      <c r="B159" s="37"/>
      <c r="C159" s="44" t="s">
        <v>554</v>
      </c>
    </row>
    <row r="160" spans="1:3" x14ac:dyDescent="0.3">
      <c r="A160" s="35" t="str">
        <f>IF(OR(AND(B144="Yes",LEN(B159)=0),AND(B145="Yes",LEN(B159)=0)),"As your firm is an association, domestic or foreign, this field is required to demonstrate how your association qualifies as an interested party.","")</f>
        <v/>
      </c>
      <c r="C160" s="44" t="s">
        <v>554</v>
      </c>
    </row>
    <row r="161" spans="1:8" x14ac:dyDescent="0.3">
      <c r="C161" s="44" t="s">
        <v>554</v>
      </c>
    </row>
    <row r="162" spans="1:8" x14ac:dyDescent="0.3">
      <c r="A162" s="23" t="s">
        <v>590</v>
      </c>
      <c r="C162" s="44" t="s">
        <v>554</v>
      </c>
    </row>
    <row r="163" spans="1:8" x14ac:dyDescent="0.3">
      <c r="A163" t="s">
        <v>636</v>
      </c>
      <c r="B163" s="1"/>
      <c r="C163" s="44" t="s">
        <v>554</v>
      </c>
    </row>
    <row r="164" spans="1:8" x14ac:dyDescent="0.3">
      <c r="B164" s="24"/>
      <c r="C164" s="44" t="s">
        <v>554</v>
      </c>
      <c r="D164" s="25"/>
      <c r="E164" s="25"/>
      <c r="F164" s="25"/>
      <c r="G164" s="25"/>
      <c r="H164" s="25"/>
    </row>
    <row r="165" spans="1:8" x14ac:dyDescent="0.3">
      <c r="A165" s="28"/>
      <c r="B165" s="29"/>
      <c r="C165" s="44" t="s">
        <v>554</v>
      </c>
      <c r="D165" s="25"/>
      <c r="E165" s="25"/>
      <c r="F165" s="25"/>
      <c r="G165" s="25"/>
      <c r="H165" s="25"/>
    </row>
    <row r="166" spans="1:8" x14ac:dyDescent="0.3">
      <c r="B166" s="24"/>
      <c r="C166" s="44" t="s">
        <v>554</v>
      </c>
      <c r="D166" s="25"/>
      <c r="E166" s="25"/>
      <c r="F166" s="25"/>
      <c r="G166" s="25"/>
      <c r="H166" s="25"/>
    </row>
    <row r="167" spans="1:8" x14ac:dyDescent="0.3">
      <c r="B167" s="24"/>
      <c r="C167" s="44" t="s">
        <v>554</v>
      </c>
      <c r="D167" s="25"/>
      <c r="E167" s="25"/>
      <c r="F167" s="25"/>
      <c r="G167" s="25"/>
      <c r="H167" s="25"/>
    </row>
    <row r="168" spans="1:8" x14ac:dyDescent="0.3">
      <c r="B168" s="24"/>
      <c r="C168" s="44" t="s">
        <v>554</v>
      </c>
      <c r="D168" s="25"/>
      <c r="E168" s="25"/>
      <c r="F168" s="25"/>
      <c r="G168" s="25"/>
      <c r="H168" s="25"/>
    </row>
    <row r="169" spans="1:8" x14ac:dyDescent="0.3">
      <c r="B169" s="24"/>
      <c r="C169" s="44" t="s">
        <v>554</v>
      </c>
      <c r="D169" s="25"/>
      <c r="E169" s="25"/>
      <c r="F169" s="25"/>
      <c r="G169" s="25"/>
      <c r="H169" s="25"/>
    </row>
    <row r="170" spans="1:8" x14ac:dyDescent="0.3">
      <c r="B170" s="27"/>
      <c r="C170" s="44" t="s">
        <v>554</v>
      </c>
      <c r="D170" s="25"/>
      <c r="E170" s="25"/>
      <c r="F170" s="25"/>
      <c r="G170" s="25"/>
      <c r="H170" s="25"/>
    </row>
    <row r="171" spans="1:8" x14ac:dyDescent="0.3">
      <c r="A171" s="23" t="s">
        <v>564</v>
      </c>
      <c r="B171" s="27"/>
      <c r="C171" s="44" t="s">
        <v>554</v>
      </c>
      <c r="D171" s="25"/>
      <c r="E171" s="25"/>
      <c r="F171" s="25"/>
      <c r="G171" s="25"/>
      <c r="H171" s="25"/>
    </row>
    <row r="172" spans="1:8" x14ac:dyDescent="0.3">
      <c r="A172" t="s">
        <v>637</v>
      </c>
      <c r="B172" s="1"/>
      <c r="C172" s="44" t="s">
        <v>554</v>
      </c>
      <c r="D172" s="36"/>
      <c r="E172" s="25"/>
      <c r="F172" s="25"/>
      <c r="G172" s="25"/>
      <c r="H172" s="25"/>
    </row>
    <row r="173" spans="1:8" x14ac:dyDescent="0.3">
      <c r="A173" t="s">
        <v>638</v>
      </c>
      <c r="B173" s="1"/>
      <c r="C173" s="44" t="s">
        <v>554</v>
      </c>
      <c r="D173" s="36" t="str">
        <f>IF(AND(LEN(B172)&gt;0,LEN(B173)=0),"This is a required field","")</f>
        <v/>
      </c>
    </row>
    <row r="174" spans="1:8" x14ac:dyDescent="0.3">
      <c r="A174" t="s">
        <v>639</v>
      </c>
      <c r="B174" s="1"/>
      <c r="C174" s="44" t="s">
        <v>554</v>
      </c>
      <c r="D174" s="36" t="str">
        <f>IF(AND(LEN(B172)&gt;0,LEN(B174)=0),"This is a required field","")</f>
        <v/>
      </c>
    </row>
    <row r="175" spans="1:8" x14ac:dyDescent="0.3">
      <c r="A175" t="s">
        <v>640</v>
      </c>
      <c r="B175" s="1"/>
      <c r="C175" s="44" t="s">
        <v>554</v>
      </c>
      <c r="D175" s="36" t="str">
        <f>IF(AND(LEN(B172)&gt;0,LEN(B175)=0),"This is a required field","")</f>
        <v/>
      </c>
    </row>
    <row r="176" spans="1:8" x14ac:dyDescent="0.3">
      <c r="A176" t="s">
        <v>641</v>
      </c>
      <c r="B176" s="1"/>
      <c r="C176" s="44" t="s">
        <v>554</v>
      </c>
      <c r="D176" s="36" t="str">
        <f>IF(AND(LEN(B172)&gt;0,LEN(B176)=0),"This is a required field","")</f>
        <v/>
      </c>
    </row>
    <row r="177" spans="1:4" x14ac:dyDescent="0.3">
      <c r="A177" t="s">
        <v>642</v>
      </c>
      <c r="B177" s="1"/>
      <c r="C177" s="44" t="s">
        <v>554</v>
      </c>
      <c r="D177" s="36" t="str">
        <f>IF(AND(LEN(B172)&gt;0,LEN(B177)=0),"This is a required field","")</f>
        <v/>
      </c>
    </row>
    <row r="178" spans="1:4" x14ac:dyDescent="0.3">
      <c r="A178" t="s">
        <v>643</v>
      </c>
      <c r="B178" s="1"/>
      <c r="C178" s="44" t="s">
        <v>554</v>
      </c>
      <c r="D178" s="36" t="str">
        <f>IF(AND(LEN(B172)&gt;0,LEN(B178)=0),"This is a required field","")</f>
        <v/>
      </c>
    </row>
    <row r="179" spans="1:4" x14ac:dyDescent="0.3">
      <c r="A179" t="s">
        <v>644</v>
      </c>
      <c r="B179" s="1"/>
      <c r="C179" s="44" t="s">
        <v>554</v>
      </c>
      <c r="D179" s="36" t="str">
        <f>IF(AND(LEN(B172)&gt;0,LEN(B179)=0),"This is a required field","")</f>
        <v/>
      </c>
    </row>
    <row r="180" spans="1:4" x14ac:dyDescent="0.3">
      <c r="A180" t="s">
        <v>645</v>
      </c>
      <c r="B180" s="1"/>
      <c r="C180" s="44" t="s">
        <v>554</v>
      </c>
      <c r="D180" s="36" t="str">
        <f>IF(AND(LEN(B172)&gt;0,LEN(B180)=0),"This is a required field","")</f>
        <v/>
      </c>
    </row>
    <row r="181" spans="1:4" x14ac:dyDescent="0.3">
      <c r="A181" t="s">
        <v>646</v>
      </c>
      <c r="B181" s="1"/>
      <c r="C181" s="44" t="s">
        <v>554</v>
      </c>
      <c r="D181" s="36" t="str">
        <f>IF(AND(LEN(B172)&gt;0,LEN(B181)=0),"This is a required field","")</f>
        <v/>
      </c>
    </row>
    <row r="182" spans="1:4" x14ac:dyDescent="0.3">
      <c r="C182" s="44" t="s">
        <v>554</v>
      </c>
    </row>
    <row r="183" spans="1:4" x14ac:dyDescent="0.3">
      <c r="A183" s="23" t="s">
        <v>575</v>
      </c>
      <c r="C183" s="44" t="s">
        <v>554</v>
      </c>
    </row>
    <row r="184" spans="1:4" x14ac:dyDescent="0.3">
      <c r="A184" s="34" t="s">
        <v>647</v>
      </c>
      <c r="B184" s="1" t="s">
        <v>12</v>
      </c>
      <c r="C184" s="44" t="s">
        <v>554</v>
      </c>
    </row>
    <row r="185" spans="1:4" x14ac:dyDescent="0.3">
      <c r="A185" s="34" t="s">
        <v>648</v>
      </c>
      <c r="B185" s="1" t="s">
        <v>12</v>
      </c>
      <c r="C185" s="44" t="s">
        <v>554</v>
      </c>
    </row>
    <row r="186" spans="1:4" x14ac:dyDescent="0.3">
      <c r="A186" s="34" t="s">
        <v>649</v>
      </c>
      <c r="B186" s="1" t="s">
        <v>12</v>
      </c>
      <c r="C186" s="44" t="s">
        <v>554</v>
      </c>
    </row>
    <row r="187" spans="1:4" x14ac:dyDescent="0.3">
      <c r="A187" s="34" t="s">
        <v>650</v>
      </c>
      <c r="B187" s="1" t="s">
        <v>12</v>
      </c>
      <c r="C187" s="44" t="s">
        <v>554</v>
      </c>
    </row>
    <row r="188" spans="1:4" x14ac:dyDescent="0.3">
      <c r="A188" s="34" t="s">
        <v>651</v>
      </c>
      <c r="B188" s="1" t="s">
        <v>12</v>
      </c>
      <c r="C188" s="44" t="s">
        <v>554</v>
      </c>
    </row>
    <row r="189" spans="1:4" x14ac:dyDescent="0.3">
      <c r="A189" s="34" t="s">
        <v>652</v>
      </c>
      <c r="B189" s="1" t="s">
        <v>12</v>
      </c>
      <c r="C189" s="44" t="s">
        <v>554</v>
      </c>
    </row>
    <row r="190" spans="1:4" x14ac:dyDescent="0.3">
      <c r="A190" s="34" t="s">
        <v>653</v>
      </c>
      <c r="B190" s="1" t="s">
        <v>12</v>
      </c>
      <c r="C190" s="44" t="s">
        <v>554</v>
      </c>
    </row>
    <row r="191" spans="1:4" x14ac:dyDescent="0.3">
      <c r="A191" s="35" t="str">
        <f>IF(COUNTIF(B184:B190,"Yes")&gt;0,"","To be considered an interested party at least one item must be marked "&amp;CHAR(34)&amp;"yes"&amp;CHAR(34))</f>
        <v>To be considered an interested party at least one item must be marked "yes"</v>
      </c>
      <c r="B191" s="24"/>
      <c r="C191" s="44" t="s">
        <v>554</v>
      </c>
    </row>
    <row r="192" spans="1:4" x14ac:dyDescent="0.3">
      <c r="C192" s="44" t="s">
        <v>554</v>
      </c>
    </row>
    <row r="193" spans="1:3" x14ac:dyDescent="0.3">
      <c r="A193" s="23" t="s">
        <v>583</v>
      </c>
      <c r="C193" s="44" t="s">
        <v>554</v>
      </c>
    </row>
    <row r="194" spans="1:3" x14ac:dyDescent="0.3">
      <c r="A194" s="34" t="s">
        <v>654</v>
      </c>
      <c r="B194" s="1"/>
      <c r="C194" s="44" t="s">
        <v>554</v>
      </c>
    </row>
    <row r="195" spans="1:3" ht="80.25" customHeight="1" x14ac:dyDescent="0.3">
      <c r="A195" s="33" t="s">
        <v>655</v>
      </c>
      <c r="B195" s="37"/>
      <c r="C195" s="44" t="s">
        <v>554</v>
      </c>
    </row>
    <row r="196" spans="1:3" x14ac:dyDescent="0.3">
      <c r="A196" s="35" t="str">
        <f>IF(AND(B184="Yes",B185="Yes",LEN(B194)=0),"As your firm is both a producer of the DLP and importer of the SM, this question is required.","")</f>
        <v/>
      </c>
      <c r="C196" s="44" t="s">
        <v>554</v>
      </c>
    </row>
    <row r="197" spans="1:3" x14ac:dyDescent="0.3">
      <c r="C197" s="44" t="s">
        <v>554</v>
      </c>
    </row>
    <row r="198" spans="1:3" x14ac:dyDescent="0.3">
      <c r="A198" s="23" t="s">
        <v>586</v>
      </c>
      <c r="C198" s="44" t="s">
        <v>554</v>
      </c>
    </row>
    <row r="199" spans="1:3" ht="80.25" customHeight="1" x14ac:dyDescent="0.3">
      <c r="A199" s="38" t="s">
        <v>656</v>
      </c>
      <c r="B199" s="37"/>
      <c r="C199" s="44" t="s">
        <v>554</v>
      </c>
    </row>
    <row r="200" spans="1:3" x14ac:dyDescent="0.3">
      <c r="A200" s="35" t="str">
        <f>IF(AND(B187="Yes"),"As your firm is a union or group of workers, this field is required.","")</f>
        <v/>
      </c>
      <c r="C200" s="44" t="s">
        <v>554</v>
      </c>
    </row>
    <row r="201" spans="1:3" x14ac:dyDescent="0.3">
      <c r="C201" s="44" t="s">
        <v>554</v>
      </c>
    </row>
    <row r="202" spans="1:3" ht="29.25" customHeight="1" x14ac:dyDescent="0.3">
      <c r="A202" s="131" t="s">
        <v>612</v>
      </c>
      <c r="B202" s="131"/>
      <c r="C202" s="44" t="s">
        <v>554</v>
      </c>
    </row>
    <row r="203" spans="1:3" ht="85.5" customHeight="1" x14ac:dyDescent="0.3">
      <c r="A203" s="33" t="s">
        <v>657</v>
      </c>
      <c r="B203" s="37"/>
      <c r="C203" s="44" t="s">
        <v>554</v>
      </c>
    </row>
    <row r="204" spans="1:3" x14ac:dyDescent="0.3">
      <c r="A204" s="35" t="str">
        <f>IF(OR(AND(B188="Yes",LEN(B203)=0),AND(B189="Yes",LEN(B203)=0)),"As your firm is an association, domestic or foreign, this field is required to demonstrate how your association qualifies as an interested party.","")</f>
        <v/>
      </c>
      <c r="C204" s="44" t="s">
        <v>554</v>
      </c>
    </row>
    <row r="205" spans="1:3" x14ac:dyDescent="0.3">
      <c r="C205" s="44" t="s">
        <v>554</v>
      </c>
    </row>
    <row r="206" spans="1:3" x14ac:dyDescent="0.3">
      <c r="A206" s="23" t="s">
        <v>590</v>
      </c>
      <c r="C206" s="44" t="s">
        <v>554</v>
      </c>
    </row>
    <row r="207" spans="1:3" x14ac:dyDescent="0.3">
      <c r="A207" t="s">
        <v>658</v>
      </c>
      <c r="B207" s="1"/>
      <c r="C207" s="44" t="s">
        <v>554</v>
      </c>
    </row>
    <row r="208" spans="1:3" x14ac:dyDescent="0.3">
      <c r="A208" s="35" t="str">
        <f>IF(AND(LEN(B172)&gt;0,LEN(B207)=0),"This is a required field","")</f>
        <v/>
      </c>
      <c r="C208" s="44" t="s">
        <v>554</v>
      </c>
    </row>
    <row r="209" spans="1:8" x14ac:dyDescent="0.3">
      <c r="B209" s="24"/>
      <c r="C209" s="44" t="s">
        <v>554</v>
      </c>
      <c r="D209" s="25"/>
      <c r="E209" s="25"/>
      <c r="F209" s="25"/>
      <c r="G209" s="25"/>
      <c r="H209" s="25"/>
    </row>
    <row r="210" spans="1:8" x14ac:dyDescent="0.3">
      <c r="A210" s="28"/>
      <c r="B210" s="29"/>
      <c r="C210" s="44" t="s">
        <v>554</v>
      </c>
      <c r="D210" s="25"/>
      <c r="E210" s="25"/>
      <c r="F210" s="25"/>
      <c r="G210" s="25"/>
      <c r="H210" s="25"/>
    </row>
    <row r="211" spans="1:8" x14ac:dyDescent="0.3">
      <c r="B211" s="24"/>
      <c r="C211" s="44" t="s">
        <v>554</v>
      </c>
      <c r="D211" s="25"/>
      <c r="E211" s="25"/>
      <c r="F211" s="25"/>
      <c r="G211" s="25"/>
      <c r="H211" s="25"/>
    </row>
    <row r="212" spans="1:8" x14ac:dyDescent="0.3">
      <c r="B212" s="24"/>
      <c r="C212" s="44" t="s">
        <v>554</v>
      </c>
      <c r="D212" s="25"/>
      <c r="E212" s="25"/>
      <c r="F212" s="25"/>
      <c r="G212" s="25"/>
      <c r="H212" s="25"/>
    </row>
    <row r="213" spans="1:8" x14ac:dyDescent="0.3">
      <c r="B213" s="24"/>
      <c r="C213" s="44" t="s">
        <v>554</v>
      </c>
      <c r="D213" s="25"/>
      <c r="E213" s="25"/>
      <c r="F213" s="25"/>
      <c r="G213" s="25"/>
      <c r="H213" s="25"/>
    </row>
    <row r="214" spans="1:8" x14ac:dyDescent="0.3">
      <c r="B214" s="24"/>
      <c r="C214" s="44" t="s">
        <v>554</v>
      </c>
      <c r="D214" s="25"/>
      <c r="E214" s="25"/>
      <c r="F214" s="25"/>
      <c r="G214" s="25"/>
      <c r="H214" s="25"/>
    </row>
    <row r="215" spans="1:8" x14ac:dyDescent="0.3">
      <c r="B215" s="27"/>
      <c r="C215" s="44" t="s">
        <v>554</v>
      </c>
      <c r="D215" s="25"/>
      <c r="E215" s="25"/>
      <c r="F215" s="25"/>
      <c r="G215" s="25"/>
      <c r="H215" s="25"/>
    </row>
    <row r="216" spans="1:8" x14ac:dyDescent="0.3">
      <c r="A216" s="23" t="s">
        <v>564</v>
      </c>
      <c r="B216" s="27"/>
      <c r="C216" s="44" t="s">
        <v>554</v>
      </c>
      <c r="D216" s="25"/>
      <c r="E216" s="25"/>
      <c r="F216" s="25"/>
      <c r="G216" s="25"/>
      <c r="H216" s="25"/>
    </row>
    <row r="217" spans="1:8" x14ac:dyDescent="0.3">
      <c r="A217" t="s">
        <v>659</v>
      </c>
      <c r="B217" s="1"/>
      <c r="C217" s="44" t="s">
        <v>554</v>
      </c>
      <c r="D217" s="36"/>
      <c r="E217" s="25"/>
      <c r="F217" s="25"/>
      <c r="G217" s="25"/>
      <c r="H217" s="25"/>
    </row>
    <row r="218" spans="1:8" x14ac:dyDescent="0.3">
      <c r="A218" t="s">
        <v>660</v>
      </c>
      <c r="B218" s="1"/>
      <c r="C218" s="44" t="s">
        <v>554</v>
      </c>
      <c r="D218" s="36" t="str">
        <f>IF(AND(LEN(B217)&gt;0,LEN(B218)=0),"This is a required field","")</f>
        <v/>
      </c>
    </row>
    <row r="219" spans="1:8" x14ac:dyDescent="0.3">
      <c r="A219" t="s">
        <v>661</v>
      </c>
      <c r="B219" s="1"/>
      <c r="C219" s="44" t="s">
        <v>554</v>
      </c>
      <c r="D219" s="36" t="str">
        <f>IF(AND(LEN(B217)&gt;0,LEN(B219)=0),"This is a required field","")</f>
        <v/>
      </c>
    </row>
    <row r="220" spans="1:8" x14ac:dyDescent="0.3">
      <c r="A220" t="s">
        <v>662</v>
      </c>
      <c r="B220" s="1"/>
      <c r="C220" s="44" t="s">
        <v>554</v>
      </c>
      <c r="D220" s="36" t="str">
        <f>IF(AND(LEN(B217)&gt;0,LEN(B220)=0),"This is a required field","")</f>
        <v/>
      </c>
    </row>
    <row r="221" spans="1:8" x14ac:dyDescent="0.3">
      <c r="A221" t="s">
        <v>663</v>
      </c>
      <c r="B221" s="1"/>
      <c r="C221" s="44" t="s">
        <v>554</v>
      </c>
      <c r="D221" s="36" t="str">
        <f>IF(AND(LEN(B217)&gt;0,LEN(B221)=0),"This is a required field","")</f>
        <v/>
      </c>
    </row>
    <row r="222" spans="1:8" x14ac:dyDescent="0.3">
      <c r="A222" t="s">
        <v>664</v>
      </c>
      <c r="B222" s="1"/>
      <c r="C222" s="44" t="s">
        <v>554</v>
      </c>
      <c r="D222" s="36" t="str">
        <f>IF(AND(LEN(B217)&gt;0,LEN(B222)=0),"This is a required field","")</f>
        <v/>
      </c>
    </row>
    <row r="223" spans="1:8" x14ac:dyDescent="0.3">
      <c r="A223" t="s">
        <v>665</v>
      </c>
      <c r="B223" s="1"/>
      <c r="C223" s="44" t="s">
        <v>554</v>
      </c>
      <c r="D223" s="36" t="str">
        <f>IF(AND(LEN(B217)&gt;0,LEN(B223)=0),"This is a required field","")</f>
        <v/>
      </c>
    </row>
    <row r="224" spans="1:8" x14ac:dyDescent="0.3">
      <c r="A224" t="s">
        <v>666</v>
      </c>
      <c r="B224" s="1"/>
      <c r="C224" s="44" t="s">
        <v>554</v>
      </c>
      <c r="D224" s="36" t="str">
        <f>IF(AND(LEN(B217)&gt;0,LEN(B224)=0),"This is a required field","")</f>
        <v/>
      </c>
    </row>
    <row r="225" spans="1:4" x14ac:dyDescent="0.3">
      <c r="A225" t="s">
        <v>667</v>
      </c>
      <c r="B225" s="1"/>
      <c r="C225" s="44" t="s">
        <v>554</v>
      </c>
      <c r="D225" s="36" t="str">
        <f>IF(AND(LEN(B217)&gt;0,LEN(B225)=0),"This is a required field","")</f>
        <v/>
      </c>
    </row>
    <row r="226" spans="1:4" x14ac:dyDescent="0.3">
      <c r="A226" t="s">
        <v>668</v>
      </c>
      <c r="B226" s="1"/>
      <c r="C226" s="44" t="s">
        <v>554</v>
      </c>
      <c r="D226" s="36" t="str">
        <f>IF(AND(LEN(B217)&gt;0,LEN(B226)=0),"This is a required field","")</f>
        <v/>
      </c>
    </row>
    <row r="227" spans="1:4" x14ac:dyDescent="0.3">
      <c r="C227" s="44" t="s">
        <v>554</v>
      </c>
    </row>
    <row r="228" spans="1:4" x14ac:dyDescent="0.3">
      <c r="A228" s="23" t="s">
        <v>575</v>
      </c>
      <c r="C228" s="44" t="s">
        <v>554</v>
      </c>
    </row>
    <row r="229" spans="1:4" x14ac:dyDescent="0.3">
      <c r="A229" s="34" t="s">
        <v>669</v>
      </c>
      <c r="B229" s="1" t="s">
        <v>12</v>
      </c>
      <c r="C229" s="44" t="s">
        <v>554</v>
      </c>
    </row>
    <row r="230" spans="1:4" x14ac:dyDescent="0.3">
      <c r="A230" s="34" t="s">
        <v>670</v>
      </c>
      <c r="B230" s="1" t="s">
        <v>12</v>
      </c>
      <c r="C230" s="44" t="s">
        <v>554</v>
      </c>
    </row>
    <row r="231" spans="1:4" x14ac:dyDescent="0.3">
      <c r="A231" s="34" t="s">
        <v>671</v>
      </c>
      <c r="B231" s="1" t="s">
        <v>12</v>
      </c>
      <c r="C231" s="44" t="s">
        <v>554</v>
      </c>
    </row>
    <row r="232" spans="1:4" x14ac:dyDescent="0.3">
      <c r="A232" s="34" t="s">
        <v>672</v>
      </c>
      <c r="B232" s="1" t="s">
        <v>12</v>
      </c>
      <c r="C232" s="44" t="s">
        <v>554</v>
      </c>
    </row>
    <row r="233" spans="1:4" x14ac:dyDescent="0.3">
      <c r="A233" s="34" t="s">
        <v>673</v>
      </c>
      <c r="B233" s="1" t="s">
        <v>12</v>
      </c>
      <c r="C233" s="44" t="s">
        <v>554</v>
      </c>
    </row>
    <row r="234" spans="1:4" x14ac:dyDescent="0.3">
      <c r="A234" s="34" t="s">
        <v>674</v>
      </c>
      <c r="B234" s="1" t="s">
        <v>12</v>
      </c>
      <c r="C234" s="44" t="s">
        <v>554</v>
      </c>
    </row>
    <row r="235" spans="1:4" x14ac:dyDescent="0.3">
      <c r="A235" s="34" t="s">
        <v>675</v>
      </c>
      <c r="B235" s="1" t="s">
        <v>12</v>
      </c>
      <c r="C235" s="44" t="s">
        <v>554</v>
      </c>
    </row>
    <row r="236" spans="1:4" x14ac:dyDescent="0.3">
      <c r="A236" s="35" t="str">
        <f>IF(COUNTIF(B229:B235,"Yes")&gt;0,"","To be considered an interested party at least one item must be marked "&amp;CHAR(34)&amp;"yes"&amp;CHAR(34))</f>
        <v>To be considered an interested party at least one item must be marked "yes"</v>
      </c>
      <c r="B236" s="24"/>
      <c r="C236" s="44" t="s">
        <v>554</v>
      </c>
    </row>
    <row r="237" spans="1:4" x14ac:dyDescent="0.3">
      <c r="C237" s="44" t="s">
        <v>554</v>
      </c>
    </row>
    <row r="238" spans="1:4" x14ac:dyDescent="0.3">
      <c r="A238" s="23" t="s">
        <v>583</v>
      </c>
      <c r="C238" s="44" t="s">
        <v>554</v>
      </c>
    </row>
    <row r="239" spans="1:4" x14ac:dyDescent="0.3">
      <c r="A239" s="34" t="s">
        <v>676</v>
      </c>
      <c r="B239" s="1"/>
      <c r="C239" s="44" t="s">
        <v>554</v>
      </c>
    </row>
    <row r="240" spans="1:4" ht="80.25" customHeight="1" x14ac:dyDescent="0.3">
      <c r="A240" s="33" t="s">
        <v>677</v>
      </c>
      <c r="B240" s="37"/>
      <c r="C240" s="44" t="s">
        <v>554</v>
      </c>
    </row>
    <row r="241" spans="1:8" x14ac:dyDescent="0.3">
      <c r="A241" s="35" t="str">
        <f>IF(AND(B229="Yes",B230="Yes",LEN(B239)=0),"As your firm is both a producer of the DLP and importer of the SM, this question is required.","")</f>
        <v/>
      </c>
      <c r="C241" s="44" t="s">
        <v>554</v>
      </c>
    </row>
    <row r="242" spans="1:8" x14ac:dyDescent="0.3">
      <c r="C242" s="44" t="s">
        <v>554</v>
      </c>
    </row>
    <row r="243" spans="1:8" x14ac:dyDescent="0.3">
      <c r="A243" s="23" t="s">
        <v>586</v>
      </c>
      <c r="C243" s="44" t="s">
        <v>554</v>
      </c>
    </row>
    <row r="244" spans="1:8" ht="80.25" customHeight="1" x14ac:dyDescent="0.3">
      <c r="A244" s="38" t="s">
        <v>678</v>
      </c>
      <c r="B244" s="37"/>
      <c r="C244" s="44" t="s">
        <v>554</v>
      </c>
    </row>
    <row r="245" spans="1:8" x14ac:dyDescent="0.3">
      <c r="A245" s="35" t="str">
        <f>IF(AND(B232="Yes"),"As your firm is a union or group of workers, this field is required.","")</f>
        <v/>
      </c>
      <c r="C245" s="44" t="s">
        <v>554</v>
      </c>
    </row>
    <row r="246" spans="1:8" x14ac:dyDescent="0.3">
      <c r="C246" s="44" t="s">
        <v>554</v>
      </c>
    </row>
    <row r="247" spans="1:8" ht="29.25" customHeight="1" x14ac:dyDescent="0.3">
      <c r="A247" s="131" t="s">
        <v>612</v>
      </c>
      <c r="B247" s="131"/>
      <c r="C247" s="44" t="s">
        <v>554</v>
      </c>
    </row>
    <row r="248" spans="1:8" ht="86.25" customHeight="1" x14ac:dyDescent="0.3">
      <c r="A248" s="33" t="s">
        <v>679</v>
      </c>
      <c r="B248" s="37"/>
      <c r="C248" s="44" t="s">
        <v>554</v>
      </c>
    </row>
    <row r="249" spans="1:8" x14ac:dyDescent="0.3">
      <c r="A249" s="35" t="str">
        <f>IF(OR(AND(B233="Yes",LEN(B248)=0),AND(B234="Yes",LEN(B248)=0)),"As your firm is an association, domestic or foreign, this field is required to demonstrate how your association qualifies as an interested party.","")</f>
        <v/>
      </c>
      <c r="C249" s="44" t="s">
        <v>554</v>
      </c>
    </row>
    <row r="250" spans="1:8" x14ac:dyDescent="0.3">
      <c r="C250" s="44" t="s">
        <v>554</v>
      </c>
    </row>
    <row r="251" spans="1:8" x14ac:dyDescent="0.3">
      <c r="A251" s="23" t="s">
        <v>590</v>
      </c>
      <c r="C251" s="44" t="s">
        <v>554</v>
      </c>
    </row>
    <row r="252" spans="1:8" x14ac:dyDescent="0.3">
      <c r="A252" t="s">
        <v>680</v>
      </c>
      <c r="B252" s="1"/>
      <c r="C252" s="44" t="s">
        <v>554</v>
      </c>
    </row>
    <row r="253" spans="1:8" x14ac:dyDescent="0.3">
      <c r="C253" s="44" t="s">
        <v>554</v>
      </c>
    </row>
    <row r="254" spans="1:8" x14ac:dyDescent="0.3">
      <c r="B254" s="24"/>
      <c r="C254" s="44" t="s">
        <v>554</v>
      </c>
      <c r="D254" s="25"/>
      <c r="E254" s="25"/>
      <c r="F254" s="25"/>
      <c r="G254" s="25"/>
      <c r="H254" s="25"/>
    </row>
    <row r="255" spans="1:8" x14ac:dyDescent="0.3">
      <c r="A255" s="28"/>
      <c r="B255" s="29"/>
      <c r="C255" s="44" t="s">
        <v>554</v>
      </c>
      <c r="D255" s="25"/>
      <c r="E255" s="25"/>
      <c r="F255" s="25"/>
      <c r="G255" s="25"/>
      <c r="H255" s="25"/>
    </row>
    <row r="256" spans="1:8" x14ac:dyDescent="0.3">
      <c r="B256" s="24"/>
      <c r="C256" s="44" t="s">
        <v>554</v>
      </c>
      <c r="D256" s="25"/>
      <c r="E256" s="25"/>
      <c r="F256" s="25"/>
      <c r="G256" s="25"/>
      <c r="H256" s="25"/>
    </row>
    <row r="257" spans="1:8" x14ac:dyDescent="0.3">
      <c r="B257" s="24"/>
      <c r="C257" s="44" t="s">
        <v>554</v>
      </c>
      <c r="D257" s="25"/>
      <c r="E257" s="25"/>
      <c r="F257" s="25"/>
      <c r="G257" s="25"/>
      <c r="H257" s="25"/>
    </row>
    <row r="258" spans="1:8" x14ac:dyDescent="0.3">
      <c r="B258" s="24"/>
      <c r="C258" s="44" t="s">
        <v>554</v>
      </c>
      <c r="D258" s="25"/>
      <c r="E258" s="25"/>
      <c r="F258" s="25"/>
      <c r="G258" s="25"/>
      <c r="H258" s="25"/>
    </row>
    <row r="259" spans="1:8" x14ac:dyDescent="0.3">
      <c r="B259" s="24"/>
      <c r="C259" s="44" t="s">
        <v>554</v>
      </c>
      <c r="D259" s="25"/>
      <c r="E259" s="25"/>
      <c r="F259" s="25"/>
      <c r="G259" s="25"/>
      <c r="H259" s="25"/>
    </row>
    <row r="260" spans="1:8" x14ac:dyDescent="0.3">
      <c r="B260" s="27"/>
      <c r="C260" s="44" t="s">
        <v>554</v>
      </c>
      <c r="D260" s="25"/>
      <c r="E260" s="25"/>
      <c r="F260" s="25"/>
      <c r="G260" s="25"/>
      <c r="H260" s="25"/>
    </row>
    <row r="261" spans="1:8" x14ac:dyDescent="0.3">
      <c r="A261" s="23" t="s">
        <v>564</v>
      </c>
      <c r="B261" s="27"/>
      <c r="C261" s="44" t="s">
        <v>554</v>
      </c>
      <c r="D261" s="25"/>
      <c r="E261" s="25"/>
      <c r="F261" s="25"/>
      <c r="G261" s="25"/>
      <c r="H261" s="25"/>
    </row>
    <row r="262" spans="1:8" x14ac:dyDescent="0.3">
      <c r="A262" t="s">
        <v>681</v>
      </c>
      <c r="B262" s="1"/>
      <c r="C262" s="44" t="s">
        <v>554</v>
      </c>
      <c r="D262" s="36"/>
      <c r="E262" s="25"/>
      <c r="F262" s="25"/>
      <c r="G262" s="25"/>
      <c r="H262" s="25"/>
    </row>
    <row r="263" spans="1:8" x14ac:dyDescent="0.3">
      <c r="A263" t="s">
        <v>682</v>
      </c>
      <c r="B263" s="1"/>
      <c r="C263" s="44" t="s">
        <v>554</v>
      </c>
      <c r="D263" s="36" t="str">
        <f>IF(AND(LEN(B262)&gt;0,LEN(B263)=0),"This is a required field","")</f>
        <v/>
      </c>
    </row>
    <row r="264" spans="1:8" x14ac:dyDescent="0.3">
      <c r="A264" t="s">
        <v>683</v>
      </c>
      <c r="B264" s="1"/>
      <c r="C264" s="44" t="s">
        <v>554</v>
      </c>
      <c r="D264" s="36" t="str">
        <f>IF(AND(LEN(B262)&gt;0,LEN(B264)=0),"This is a required field","")</f>
        <v/>
      </c>
    </row>
    <row r="265" spans="1:8" x14ac:dyDescent="0.3">
      <c r="A265" t="s">
        <v>684</v>
      </c>
      <c r="B265" s="1"/>
      <c r="C265" s="44" t="s">
        <v>554</v>
      </c>
      <c r="D265" s="36" t="str">
        <f>IF(AND(LEN(B262)&gt;0,LEN(B265)=0),"This is a required field","")</f>
        <v/>
      </c>
    </row>
    <row r="266" spans="1:8" x14ac:dyDescent="0.3">
      <c r="A266" t="s">
        <v>685</v>
      </c>
      <c r="B266" s="1"/>
      <c r="C266" s="44" t="s">
        <v>554</v>
      </c>
      <c r="D266" s="36" t="str">
        <f>IF(AND(LEN(B262)&gt;0,LEN(B266)=0),"This is a required field","")</f>
        <v/>
      </c>
    </row>
    <row r="267" spans="1:8" x14ac:dyDescent="0.3">
      <c r="A267" t="s">
        <v>686</v>
      </c>
      <c r="B267" s="1"/>
      <c r="C267" s="44" t="s">
        <v>554</v>
      </c>
      <c r="D267" s="36" t="str">
        <f>IF(AND(LEN(B262)&gt;0,LEN(B267)=0),"This is a required field","")</f>
        <v/>
      </c>
    </row>
    <row r="268" spans="1:8" x14ac:dyDescent="0.3">
      <c r="A268" t="s">
        <v>687</v>
      </c>
      <c r="B268" s="1"/>
      <c r="C268" s="44" t="s">
        <v>554</v>
      </c>
      <c r="D268" s="36" t="str">
        <f>IF(AND(LEN(B262)&gt;0,LEN(B268)=0),"This is a required field","")</f>
        <v/>
      </c>
    </row>
    <row r="269" spans="1:8" x14ac:dyDescent="0.3">
      <c r="A269" t="s">
        <v>688</v>
      </c>
      <c r="B269" s="1"/>
      <c r="C269" s="44" t="s">
        <v>554</v>
      </c>
      <c r="D269" s="36" t="str">
        <f>IF(AND(LEN(B262)&gt;0,LEN(B269)=0),"This is a required field","")</f>
        <v/>
      </c>
    </row>
    <row r="270" spans="1:8" x14ac:dyDescent="0.3">
      <c r="A270" t="s">
        <v>689</v>
      </c>
      <c r="B270" s="1"/>
      <c r="C270" s="44" t="s">
        <v>554</v>
      </c>
      <c r="D270" s="36" t="str">
        <f>IF(AND(LEN(B262)&gt;0,LEN(B270)=0),"This is a required field","")</f>
        <v/>
      </c>
    </row>
    <row r="271" spans="1:8" x14ac:dyDescent="0.3">
      <c r="A271" t="s">
        <v>690</v>
      </c>
      <c r="B271" s="1"/>
      <c r="C271" s="44" t="s">
        <v>554</v>
      </c>
      <c r="D271" s="36" t="str">
        <f>IF(AND(LEN(B262)&gt;0,LEN(B271)=0),"This is a required field","")</f>
        <v/>
      </c>
    </row>
    <row r="272" spans="1:8" x14ac:dyDescent="0.3">
      <c r="C272" s="44" t="s">
        <v>554</v>
      </c>
    </row>
    <row r="273" spans="1:3" x14ac:dyDescent="0.3">
      <c r="A273" s="23" t="s">
        <v>575</v>
      </c>
      <c r="C273" s="44" t="s">
        <v>554</v>
      </c>
    </row>
    <row r="274" spans="1:3" x14ac:dyDescent="0.3">
      <c r="A274" s="34" t="s">
        <v>691</v>
      </c>
      <c r="B274" s="1" t="s">
        <v>12</v>
      </c>
      <c r="C274" s="44" t="s">
        <v>554</v>
      </c>
    </row>
    <row r="275" spans="1:3" x14ac:dyDescent="0.3">
      <c r="A275" s="34" t="s">
        <v>692</v>
      </c>
      <c r="B275" s="1" t="s">
        <v>12</v>
      </c>
      <c r="C275" s="44" t="s">
        <v>554</v>
      </c>
    </row>
    <row r="276" spans="1:3" x14ac:dyDescent="0.3">
      <c r="A276" s="34" t="s">
        <v>693</v>
      </c>
      <c r="B276" s="1" t="s">
        <v>12</v>
      </c>
      <c r="C276" s="44" t="s">
        <v>554</v>
      </c>
    </row>
    <row r="277" spans="1:3" x14ac:dyDescent="0.3">
      <c r="A277" s="34" t="s">
        <v>694</v>
      </c>
      <c r="B277" s="1" t="s">
        <v>12</v>
      </c>
      <c r="C277" s="44" t="s">
        <v>554</v>
      </c>
    </row>
    <row r="278" spans="1:3" x14ac:dyDescent="0.3">
      <c r="A278" s="34" t="s">
        <v>695</v>
      </c>
      <c r="B278" s="1" t="s">
        <v>12</v>
      </c>
      <c r="C278" s="44" t="s">
        <v>554</v>
      </c>
    </row>
    <row r="279" spans="1:3" x14ac:dyDescent="0.3">
      <c r="A279" s="34" t="s">
        <v>696</v>
      </c>
      <c r="B279" s="1" t="s">
        <v>12</v>
      </c>
      <c r="C279" s="44" t="s">
        <v>554</v>
      </c>
    </row>
    <row r="280" spans="1:3" x14ac:dyDescent="0.3">
      <c r="A280" s="34" t="s">
        <v>697</v>
      </c>
      <c r="B280" s="1" t="s">
        <v>12</v>
      </c>
      <c r="C280" s="44" t="s">
        <v>554</v>
      </c>
    </row>
    <row r="281" spans="1:3" x14ac:dyDescent="0.3">
      <c r="A281" s="35" t="str">
        <f>IF(COUNTIF(B274:B280,"Yes")&gt;0,"","To be considered an interested party at least one item must be marked "&amp;CHAR(34)&amp;"yes"&amp;CHAR(34))</f>
        <v>To be considered an interested party at least one item must be marked "yes"</v>
      </c>
      <c r="B281" s="24"/>
      <c r="C281" s="44" t="s">
        <v>554</v>
      </c>
    </row>
    <row r="282" spans="1:3" x14ac:dyDescent="0.3">
      <c r="C282" s="44" t="s">
        <v>554</v>
      </c>
    </row>
    <row r="283" spans="1:3" x14ac:dyDescent="0.3">
      <c r="A283" s="23" t="s">
        <v>583</v>
      </c>
      <c r="C283" s="44" t="s">
        <v>554</v>
      </c>
    </row>
    <row r="284" spans="1:3" x14ac:dyDescent="0.3">
      <c r="A284" s="34" t="s">
        <v>698</v>
      </c>
      <c r="B284" s="1"/>
      <c r="C284" s="44" t="s">
        <v>554</v>
      </c>
    </row>
    <row r="285" spans="1:3" ht="80.25" customHeight="1" x14ac:dyDescent="0.3">
      <c r="A285" s="33" t="s">
        <v>699</v>
      </c>
      <c r="B285" s="37"/>
      <c r="C285" s="44" t="s">
        <v>554</v>
      </c>
    </row>
    <row r="286" spans="1:3" x14ac:dyDescent="0.3">
      <c r="A286" s="35" t="str">
        <f>IF(AND(B274="Yes",B275="Yes",LEN(B284)=0),"As your firm is both a producer of the DLP and importer of the SM, this question is required.","")</f>
        <v/>
      </c>
      <c r="C286" s="44" t="s">
        <v>554</v>
      </c>
    </row>
    <row r="287" spans="1:3" x14ac:dyDescent="0.3">
      <c r="C287" s="44" t="s">
        <v>554</v>
      </c>
    </row>
    <row r="288" spans="1:3" x14ac:dyDescent="0.3">
      <c r="A288" s="23" t="s">
        <v>586</v>
      </c>
      <c r="C288" s="44" t="s">
        <v>554</v>
      </c>
    </row>
    <row r="289" spans="1:8" ht="80.25" customHeight="1" x14ac:dyDescent="0.3">
      <c r="A289" s="38" t="s">
        <v>700</v>
      </c>
      <c r="B289" s="37"/>
      <c r="C289" s="44" t="s">
        <v>554</v>
      </c>
    </row>
    <row r="290" spans="1:8" x14ac:dyDescent="0.3">
      <c r="A290" s="35" t="str">
        <f>IF(AND(B277="Yes"),"As your firm is a union or group of workers, this field is required.","")</f>
        <v/>
      </c>
      <c r="C290" s="44" t="s">
        <v>554</v>
      </c>
    </row>
    <row r="291" spans="1:8" x14ac:dyDescent="0.3">
      <c r="C291" s="44" t="s">
        <v>554</v>
      </c>
    </row>
    <row r="292" spans="1:8" ht="29.25" customHeight="1" x14ac:dyDescent="0.3">
      <c r="A292" s="131" t="s">
        <v>612</v>
      </c>
      <c r="B292" s="131"/>
      <c r="C292" s="44" t="s">
        <v>554</v>
      </c>
    </row>
    <row r="293" spans="1:8" ht="85.5" customHeight="1" x14ac:dyDescent="0.3">
      <c r="A293" s="33" t="s">
        <v>701</v>
      </c>
      <c r="B293" s="37"/>
      <c r="C293" s="44" t="s">
        <v>554</v>
      </c>
    </row>
    <row r="294" spans="1:8" x14ac:dyDescent="0.3">
      <c r="A294" s="35" t="str">
        <f>IF(OR(AND(B278="Yes",LEN(B293)=0),AND(B279="Yes",LEN(B293)=0)),"As your firm is an association, domestic or foreign, this field is required to demonstrate how your association qualifies as an interested party.","")</f>
        <v/>
      </c>
      <c r="C294" s="44" t="s">
        <v>554</v>
      </c>
    </row>
    <row r="295" spans="1:8" x14ac:dyDescent="0.3">
      <c r="C295" s="44" t="s">
        <v>554</v>
      </c>
    </row>
    <row r="296" spans="1:8" x14ac:dyDescent="0.3">
      <c r="A296" s="23" t="s">
        <v>590</v>
      </c>
      <c r="C296" s="44" t="s">
        <v>554</v>
      </c>
    </row>
    <row r="297" spans="1:8" x14ac:dyDescent="0.3">
      <c r="A297" t="s">
        <v>702</v>
      </c>
      <c r="B297" s="1"/>
      <c r="C297" s="44" t="s">
        <v>554</v>
      </c>
    </row>
    <row r="298" spans="1:8" x14ac:dyDescent="0.3">
      <c r="C298" s="44" t="s">
        <v>554</v>
      </c>
    </row>
    <row r="299" spans="1:8" x14ac:dyDescent="0.3">
      <c r="B299" s="24"/>
      <c r="C299" s="44" t="s">
        <v>554</v>
      </c>
      <c r="D299" s="25"/>
      <c r="E299" s="25"/>
      <c r="F299" s="25"/>
      <c r="G299" s="25"/>
      <c r="H299" s="25"/>
    </row>
    <row r="300" spans="1:8" x14ac:dyDescent="0.3">
      <c r="A300" s="28"/>
      <c r="B300" s="29"/>
      <c r="C300" s="44" t="s">
        <v>554</v>
      </c>
      <c r="D300" s="25"/>
      <c r="E300" s="25"/>
      <c r="F300" s="25"/>
      <c r="G300" s="25"/>
      <c r="H300" s="25"/>
    </row>
    <row r="301" spans="1:8" x14ac:dyDescent="0.3">
      <c r="B301" s="24"/>
      <c r="C301" s="44" t="s">
        <v>554</v>
      </c>
      <c r="D301" s="25"/>
      <c r="E301" s="25"/>
      <c r="F301" s="25"/>
      <c r="G301" s="25"/>
      <c r="H301" s="25"/>
    </row>
    <row r="302" spans="1:8" x14ac:dyDescent="0.3">
      <c r="B302" s="24"/>
      <c r="C302" s="44" t="s">
        <v>554</v>
      </c>
      <c r="D302" s="25"/>
      <c r="E302" s="25"/>
      <c r="F302" s="25"/>
      <c r="G302" s="25"/>
      <c r="H302" s="25"/>
    </row>
    <row r="303" spans="1:8" x14ac:dyDescent="0.3">
      <c r="B303" s="24"/>
      <c r="C303" s="44" t="s">
        <v>554</v>
      </c>
      <c r="D303" s="25"/>
      <c r="E303" s="25"/>
      <c r="F303" s="25"/>
      <c r="G303" s="25"/>
      <c r="H303" s="25"/>
    </row>
    <row r="304" spans="1:8" x14ac:dyDescent="0.3">
      <c r="B304" s="24"/>
      <c r="C304" s="44" t="s">
        <v>554</v>
      </c>
      <c r="D304" s="25"/>
      <c r="E304" s="25"/>
      <c r="F304" s="25"/>
      <c r="G304" s="25"/>
      <c r="H304" s="25"/>
    </row>
    <row r="305" spans="1:8" x14ac:dyDescent="0.3">
      <c r="B305" s="27"/>
      <c r="C305" s="44" t="s">
        <v>554</v>
      </c>
      <c r="D305" s="25"/>
      <c r="E305" s="25"/>
      <c r="F305" s="25"/>
      <c r="G305" s="25"/>
      <c r="H305" s="25"/>
    </row>
    <row r="306" spans="1:8" x14ac:dyDescent="0.3">
      <c r="A306" s="23" t="s">
        <v>564</v>
      </c>
      <c r="B306" s="27"/>
      <c r="C306" s="44" t="s">
        <v>554</v>
      </c>
      <c r="D306" s="25"/>
      <c r="E306" s="25"/>
      <c r="F306" s="25"/>
      <c r="G306" s="25"/>
      <c r="H306" s="25"/>
    </row>
    <row r="307" spans="1:8" x14ac:dyDescent="0.3">
      <c r="A307" t="s">
        <v>703</v>
      </c>
      <c r="B307" s="1"/>
      <c r="C307" s="44" t="s">
        <v>554</v>
      </c>
      <c r="D307" s="36"/>
      <c r="E307" s="25"/>
      <c r="F307" s="25"/>
      <c r="G307" s="25"/>
      <c r="H307" s="25"/>
    </row>
    <row r="308" spans="1:8" x14ac:dyDescent="0.3">
      <c r="A308" t="s">
        <v>704</v>
      </c>
      <c r="B308" s="1"/>
      <c r="C308" s="44" t="s">
        <v>554</v>
      </c>
      <c r="D308" s="36" t="str">
        <f>IF(AND(LEN(B307)&gt;0,LEN(B308)=0),"This is a required field","")</f>
        <v/>
      </c>
    </row>
    <row r="309" spans="1:8" x14ac:dyDescent="0.3">
      <c r="A309" t="s">
        <v>705</v>
      </c>
      <c r="B309" s="1"/>
      <c r="C309" s="44" t="s">
        <v>554</v>
      </c>
      <c r="D309" s="36" t="str">
        <f>IF(AND(LEN(B307)&gt;0,LEN(B309)=0),"This is a required field","")</f>
        <v/>
      </c>
    </row>
    <row r="310" spans="1:8" x14ac:dyDescent="0.3">
      <c r="A310" t="s">
        <v>706</v>
      </c>
      <c r="B310" s="1"/>
      <c r="C310" s="44" t="s">
        <v>554</v>
      </c>
      <c r="D310" s="36" t="str">
        <f>IF(AND(LEN(B307)&gt;0,LEN(B310)=0),"This is a required field","")</f>
        <v/>
      </c>
    </row>
    <row r="311" spans="1:8" x14ac:dyDescent="0.3">
      <c r="A311" t="s">
        <v>707</v>
      </c>
      <c r="B311" s="1"/>
      <c r="C311" s="44" t="s">
        <v>554</v>
      </c>
      <c r="D311" s="36" t="str">
        <f>IF(AND(LEN(B307)&gt;0,LEN(B311)=0),"This is a required field","")</f>
        <v/>
      </c>
    </row>
    <row r="312" spans="1:8" x14ac:dyDescent="0.3">
      <c r="A312" t="s">
        <v>708</v>
      </c>
      <c r="B312" s="1"/>
      <c r="C312" s="44" t="s">
        <v>554</v>
      </c>
      <c r="D312" s="36" t="str">
        <f>IF(AND(LEN(B307)&gt;0,LEN(B312)=0),"This is a required field","")</f>
        <v/>
      </c>
    </row>
    <row r="313" spans="1:8" x14ac:dyDescent="0.3">
      <c r="A313" t="s">
        <v>709</v>
      </c>
      <c r="B313" s="1"/>
      <c r="C313" s="44" t="s">
        <v>554</v>
      </c>
      <c r="D313" s="36" t="str">
        <f>IF(AND(LEN(B307)&gt;0,LEN(B313)=0),"This is a required field","")</f>
        <v/>
      </c>
    </row>
    <row r="314" spans="1:8" x14ac:dyDescent="0.3">
      <c r="A314" t="s">
        <v>710</v>
      </c>
      <c r="B314" s="1"/>
      <c r="C314" s="44" t="s">
        <v>554</v>
      </c>
      <c r="D314" s="36" t="str">
        <f>IF(AND(LEN(B307)&gt;0,LEN(B314)=0),"This is a required field","")</f>
        <v/>
      </c>
    </row>
    <row r="315" spans="1:8" x14ac:dyDescent="0.3">
      <c r="A315" t="s">
        <v>711</v>
      </c>
      <c r="B315" s="1"/>
      <c r="C315" s="44" t="s">
        <v>554</v>
      </c>
      <c r="D315" s="36" t="str">
        <f>IF(AND(LEN(B307)&gt;0,LEN(B315)=0),"This is a required field","")</f>
        <v/>
      </c>
    </row>
    <row r="316" spans="1:8" x14ac:dyDescent="0.3">
      <c r="A316" t="s">
        <v>712</v>
      </c>
      <c r="B316" s="1"/>
      <c r="C316" s="44" t="s">
        <v>554</v>
      </c>
      <c r="D316" s="36" t="str">
        <f>IF(AND(LEN(B307)&gt;0,LEN(B316)=0),"This is a required field","")</f>
        <v/>
      </c>
    </row>
    <row r="317" spans="1:8" x14ac:dyDescent="0.3">
      <c r="C317" s="44" t="s">
        <v>554</v>
      </c>
    </row>
    <row r="318" spans="1:8" x14ac:dyDescent="0.3">
      <c r="A318" s="23" t="s">
        <v>575</v>
      </c>
      <c r="C318" s="44" t="s">
        <v>554</v>
      </c>
    </row>
    <row r="319" spans="1:8" x14ac:dyDescent="0.3">
      <c r="A319" s="34" t="s">
        <v>713</v>
      </c>
      <c r="B319" s="1" t="s">
        <v>12</v>
      </c>
      <c r="C319" s="44" t="s">
        <v>554</v>
      </c>
    </row>
    <row r="320" spans="1:8" x14ac:dyDescent="0.3">
      <c r="A320" s="34" t="s">
        <v>714</v>
      </c>
      <c r="B320" s="1" t="s">
        <v>12</v>
      </c>
      <c r="C320" s="44" t="s">
        <v>554</v>
      </c>
    </row>
    <row r="321" spans="1:3" x14ac:dyDescent="0.3">
      <c r="A321" s="34" t="s">
        <v>715</v>
      </c>
      <c r="B321" s="1" t="s">
        <v>12</v>
      </c>
      <c r="C321" s="44" t="s">
        <v>554</v>
      </c>
    </row>
    <row r="322" spans="1:3" x14ac:dyDescent="0.3">
      <c r="A322" s="34" t="s">
        <v>716</v>
      </c>
      <c r="B322" s="1" t="s">
        <v>12</v>
      </c>
      <c r="C322" s="44" t="s">
        <v>554</v>
      </c>
    </row>
    <row r="323" spans="1:3" x14ac:dyDescent="0.3">
      <c r="A323" s="34" t="s">
        <v>717</v>
      </c>
      <c r="B323" s="1" t="s">
        <v>12</v>
      </c>
      <c r="C323" s="44" t="s">
        <v>554</v>
      </c>
    </row>
    <row r="324" spans="1:3" x14ac:dyDescent="0.3">
      <c r="A324" s="34" t="s">
        <v>718</v>
      </c>
      <c r="B324" s="1" t="s">
        <v>12</v>
      </c>
      <c r="C324" s="44" t="s">
        <v>554</v>
      </c>
    </row>
    <row r="325" spans="1:3" x14ac:dyDescent="0.3">
      <c r="A325" s="34" t="s">
        <v>719</v>
      </c>
      <c r="B325" s="1" t="s">
        <v>12</v>
      </c>
      <c r="C325" s="44" t="s">
        <v>554</v>
      </c>
    </row>
    <row r="326" spans="1:3" x14ac:dyDescent="0.3">
      <c r="A326" s="35" t="str">
        <f>IF(COUNTIF(B319:B325,"Yes")&gt;0,"","To be considered an interested party at least one item must be marked "&amp;CHAR(34)&amp;"yes"&amp;CHAR(34))</f>
        <v>To be considered an interested party at least one item must be marked "yes"</v>
      </c>
      <c r="B326" s="24"/>
      <c r="C326" s="44" t="s">
        <v>554</v>
      </c>
    </row>
    <row r="327" spans="1:3" x14ac:dyDescent="0.3">
      <c r="C327" s="44" t="s">
        <v>554</v>
      </c>
    </row>
    <row r="328" spans="1:3" x14ac:dyDescent="0.3">
      <c r="A328" s="23" t="s">
        <v>583</v>
      </c>
      <c r="C328" s="44" t="s">
        <v>554</v>
      </c>
    </row>
    <row r="329" spans="1:3" x14ac:dyDescent="0.3">
      <c r="A329" s="34" t="s">
        <v>720</v>
      </c>
      <c r="B329" s="1"/>
      <c r="C329" s="44" t="s">
        <v>554</v>
      </c>
    </row>
    <row r="330" spans="1:3" ht="80.25" customHeight="1" x14ac:dyDescent="0.3">
      <c r="A330" s="33" t="s">
        <v>721</v>
      </c>
      <c r="B330" s="37"/>
      <c r="C330" s="44" t="s">
        <v>554</v>
      </c>
    </row>
    <row r="331" spans="1:3" x14ac:dyDescent="0.3">
      <c r="A331" s="35" t="str">
        <f>IF(AND(B319="Yes",B320="Yes",LEN(B329)=0),"As your firm is both a producer of the DLP and importer of the SM, this question is required.","")</f>
        <v/>
      </c>
      <c r="C331" s="44" t="s">
        <v>554</v>
      </c>
    </row>
    <row r="332" spans="1:3" x14ac:dyDescent="0.3">
      <c r="C332" s="44" t="s">
        <v>554</v>
      </c>
    </row>
    <row r="333" spans="1:3" x14ac:dyDescent="0.3">
      <c r="A333" s="23" t="s">
        <v>586</v>
      </c>
      <c r="C333" s="44" t="s">
        <v>554</v>
      </c>
    </row>
    <row r="334" spans="1:3" ht="80.25" customHeight="1" x14ac:dyDescent="0.3">
      <c r="A334" s="38" t="s">
        <v>722</v>
      </c>
      <c r="B334" s="37"/>
      <c r="C334" s="44" t="s">
        <v>554</v>
      </c>
    </row>
    <row r="335" spans="1:3" x14ac:dyDescent="0.3">
      <c r="A335" s="35" t="str">
        <f>IF(AND(B322="Yes"),"As your firm is a union or group of workers, this field is required.","")</f>
        <v/>
      </c>
      <c r="C335" s="44" t="s">
        <v>554</v>
      </c>
    </row>
    <row r="336" spans="1:3" x14ac:dyDescent="0.3">
      <c r="C336" s="44" t="s">
        <v>554</v>
      </c>
    </row>
    <row r="337" spans="1:8" ht="29.25" customHeight="1" x14ac:dyDescent="0.3">
      <c r="A337" s="131" t="s">
        <v>612</v>
      </c>
      <c r="B337" s="131"/>
      <c r="C337" s="44" t="s">
        <v>554</v>
      </c>
    </row>
    <row r="338" spans="1:8" ht="85.5" customHeight="1" x14ac:dyDescent="0.3">
      <c r="A338" s="33" t="s">
        <v>723</v>
      </c>
      <c r="B338" s="37"/>
      <c r="C338" s="44" t="s">
        <v>554</v>
      </c>
    </row>
    <row r="339" spans="1:8" x14ac:dyDescent="0.3">
      <c r="A339" s="35" t="str">
        <f>IF(OR(AND(B323="Yes",LEN(B338)=0),AND(B324="Yes",LEN(B338)=0)),"As your firm is an association, domestic or foreign, this field is required to demonstrate how your association qualifies as an interested party.","")</f>
        <v/>
      </c>
      <c r="C339" s="44" t="s">
        <v>554</v>
      </c>
    </row>
    <row r="340" spans="1:8" x14ac:dyDescent="0.3">
      <c r="C340" s="44" t="s">
        <v>554</v>
      </c>
    </row>
    <row r="341" spans="1:8" x14ac:dyDescent="0.3">
      <c r="A341" s="23" t="s">
        <v>590</v>
      </c>
      <c r="C341" s="44" t="s">
        <v>554</v>
      </c>
    </row>
    <row r="342" spans="1:8" x14ac:dyDescent="0.3">
      <c r="A342" t="s">
        <v>724</v>
      </c>
      <c r="B342" s="1"/>
      <c r="C342" s="44" t="s">
        <v>554</v>
      </c>
    </row>
    <row r="343" spans="1:8" x14ac:dyDescent="0.3">
      <c r="C343" s="44" t="s">
        <v>554</v>
      </c>
    </row>
    <row r="344" spans="1:8" x14ac:dyDescent="0.3">
      <c r="B344" s="24"/>
      <c r="C344" s="44" t="s">
        <v>554</v>
      </c>
      <c r="D344" s="25"/>
      <c r="E344" s="25"/>
      <c r="F344" s="25"/>
      <c r="G344" s="25"/>
      <c r="H344" s="25"/>
    </row>
    <row r="345" spans="1:8" x14ac:dyDescent="0.3">
      <c r="A345" s="28"/>
      <c r="B345" s="29"/>
      <c r="C345" s="44" t="s">
        <v>554</v>
      </c>
      <c r="D345" s="25"/>
      <c r="E345" s="25"/>
      <c r="F345" s="25"/>
      <c r="G345" s="25"/>
      <c r="H345" s="25"/>
    </row>
    <row r="346" spans="1:8" x14ac:dyDescent="0.3">
      <c r="B346" s="24"/>
      <c r="C346" s="44" t="s">
        <v>554</v>
      </c>
      <c r="D346" s="25"/>
      <c r="E346" s="25"/>
      <c r="F346" s="25"/>
      <c r="G346" s="25"/>
      <c r="H346" s="25"/>
    </row>
    <row r="347" spans="1:8" x14ac:dyDescent="0.3">
      <c r="B347" s="24"/>
      <c r="C347" s="44" t="s">
        <v>554</v>
      </c>
      <c r="D347" s="25"/>
      <c r="E347" s="25"/>
      <c r="F347" s="25"/>
      <c r="G347" s="25"/>
      <c r="H347" s="25"/>
    </row>
    <row r="348" spans="1:8" x14ac:dyDescent="0.3">
      <c r="B348" s="24"/>
      <c r="C348" s="44" t="s">
        <v>554</v>
      </c>
      <c r="D348" s="25"/>
      <c r="E348" s="25"/>
      <c r="F348" s="25"/>
      <c r="G348" s="25"/>
      <c r="H348" s="25"/>
    </row>
    <row r="349" spans="1:8" x14ac:dyDescent="0.3">
      <c r="B349" s="24"/>
      <c r="C349" s="44" t="s">
        <v>554</v>
      </c>
      <c r="D349" s="25"/>
      <c r="E349" s="25"/>
      <c r="F349" s="25"/>
      <c r="G349" s="25"/>
      <c r="H349" s="25"/>
    </row>
    <row r="350" spans="1:8" x14ac:dyDescent="0.3">
      <c r="B350" s="27"/>
      <c r="C350" s="44" t="s">
        <v>554</v>
      </c>
      <c r="D350" s="25"/>
      <c r="E350" s="25"/>
      <c r="F350" s="25"/>
      <c r="G350" s="25"/>
      <c r="H350" s="25"/>
    </row>
    <row r="351" spans="1:8" x14ac:dyDescent="0.3">
      <c r="A351" s="23" t="s">
        <v>564</v>
      </c>
      <c r="B351" s="27"/>
      <c r="C351" s="44" t="s">
        <v>554</v>
      </c>
      <c r="D351" s="25"/>
      <c r="E351" s="25"/>
      <c r="F351" s="25"/>
      <c r="G351" s="25"/>
      <c r="H351" s="25"/>
    </row>
    <row r="352" spans="1:8" x14ac:dyDescent="0.3">
      <c r="A352" t="s">
        <v>725</v>
      </c>
      <c r="B352" s="1"/>
      <c r="C352" s="44" t="s">
        <v>554</v>
      </c>
      <c r="D352" s="36"/>
      <c r="E352" s="25"/>
      <c r="F352" s="25"/>
      <c r="G352" s="25"/>
      <c r="H352" s="25"/>
    </row>
    <row r="353" spans="1:4" x14ac:dyDescent="0.3">
      <c r="A353" t="s">
        <v>726</v>
      </c>
      <c r="B353" s="1"/>
      <c r="C353" s="44" t="s">
        <v>554</v>
      </c>
      <c r="D353" s="36" t="str">
        <f>IF(AND(LEN(B352)&gt;0,LEN(B353)=0),"This is a required field","")</f>
        <v/>
      </c>
    </row>
    <row r="354" spans="1:4" x14ac:dyDescent="0.3">
      <c r="A354" t="s">
        <v>727</v>
      </c>
      <c r="B354" s="1"/>
      <c r="C354" s="44" t="s">
        <v>554</v>
      </c>
      <c r="D354" s="36" t="str">
        <f>IF(AND(LEN(B352)&gt;0,LEN(B354)=0),"This is a required field","")</f>
        <v/>
      </c>
    </row>
    <row r="355" spans="1:4" x14ac:dyDescent="0.3">
      <c r="A355" t="s">
        <v>728</v>
      </c>
      <c r="B355" s="1"/>
      <c r="C355" s="44" t="s">
        <v>554</v>
      </c>
      <c r="D355" s="36" t="str">
        <f>IF(AND(LEN(B352)&gt;0,LEN(B355)=0),"This is a required field","")</f>
        <v/>
      </c>
    </row>
    <row r="356" spans="1:4" x14ac:dyDescent="0.3">
      <c r="A356" t="s">
        <v>729</v>
      </c>
      <c r="B356" s="1"/>
      <c r="C356" s="44" t="s">
        <v>554</v>
      </c>
      <c r="D356" s="36" t="str">
        <f>IF(AND(LEN(B352)&gt;0,LEN(B356)=0),"This is a required field","")</f>
        <v/>
      </c>
    </row>
    <row r="357" spans="1:4" x14ac:dyDescent="0.3">
      <c r="A357" t="s">
        <v>730</v>
      </c>
      <c r="B357" s="1"/>
      <c r="C357" s="44" t="s">
        <v>554</v>
      </c>
      <c r="D357" s="36" t="str">
        <f>IF(AND(LEN(B352)&gt;0,LEN(B357)=0),"This is a required field","")</f>
        <v/>
      </c>
    </row>
    <row r="358" spans="1:4" x14ac:dyDescent="0.3">
      <c r="A358" t="s">
        <v>731</v>
      </c>
      <c r="B358" s="1"/>
      <c r="C358" s="44" t="s">
        <v>554</v>
      </c>
      <c r="D358" s="36" t="str">
        <f>IF(AND(LEN(B352)&gt;0,LEN(B358)=0),"This is a required field","")</f>
        <v/>
      </c>
    </row>
    <row r="359" spans="1:4" x14ac:dyDescent="0.3">
      <c r="A359" t="s">
        <v>732</v>
      </c>
      <c r="B359" s="1"/>
      <c r="C359" s="44" t="s">
        <v>554</v>
      </c>
      <c r="D359" s="36" t="str">
        <f>IF(AND(LEN(B352)&gt;0,LEN(B359)=0),"This is a required field","")</f>
        <v/>
      </c>
    </row>
    <row r="360" spans="1:4" x14ac:dyDescent="0.3">
      <c r="A360" t="s">
        <v>733</v>
      </c>
      <c r="B360" s="1"/>
      <c r="C360" s="44" t="s">
        <v>554</v>
      </c>
      <c r="D360" s="36" t="str">
        <f>IF(AND(LEN(B352)&gt;0,LEN(B360)=0),"This is a required field","")</f>
        <v/>
      </c>
    </row>
    <row r="361" spans="1:4" x14ac:dyDescent="0.3">
      <c r="A361" t="s">
        <v>734</v>
      </c>
      <c r="B361" s="1"/>
      <c r="C361" s="44" t="s">
        <v>554</v>
      </c>
      <c r="D361" s="36" t="str">
        <f>IF(AND(LEN(B352)&gt;0,LEN(B361)=0),"This is a required field","")</f>
        <v/>
      </c>
    </row>
    <row r="362" spans="1:4" x14ac:dyDescent="0.3">
      <c r="C362" s="44" t="s">
        <v>554</v>
      </c>
    </row>
    <row r="363" spans="1:4" x14ac:dyDescent="0.3">
      <c r="A363" s="23" t="s">
        <v>575</v>
      </c>
      <c r="C363" s="44" t="s">
        <v>554</v>
      </c>
    </row>
    <row r="364" spans="1:4" x14ac:dyDescent="0.3">
      <c r="A364" s="34" t="s">
        <v>735</v>
      </c>
      <c r="B364" s="1" t="s">
        <v>12</v>
      </c>
      <c r="C364" s="44" t="s">
        <v>554</v>
      </c>
    </row>
    <row r="365" spans="1:4" x14ac:dyDescent="0.3">
      <c r="A365" s="34" t="s">
        <v>736</v>
      </c>
      <c r="B365" s="1" t="s">
        <v>12</v>
      </c>
      <c r="C365" s="44" t="s">
        <v>554</v>
      </c>
    </row>
    <row r="366" spans="1:4" x14ac:dyDescent="0.3">
      <c r="A366" s="34" t="s">
        <v>737</v>
      </c>
      <c r="B366" s="1" t="s">
        <v>12</v>
      </c>
      <c r="C366" s="44" t="s">
        <v>554</v>
      </c>
    </row>
    <row r="367" spans="1:4" x14ac:dyDescent="0.3">
      <c r="A367" s="34" t="s">
        <v>738</v>
      </c>
      <c r="B367" s="1" t="s">
        <v>12</v>
      </c>
      <c r="C367" s="44" t="s">
        <v>554</v>
      </c>
    </row>
    <row r="368" spans="1:4" x14ac:dyDescent="0.3">
      <c r="A368" s="34" t="s">
        <v>739</v>
      </c>
      <c r="B368" s="1" t="s">
        <v>12</v>
      </c>
      <c r="C368" s="44" t="s">
        <v>554</v>
      </c>
    </row>
    <row r="369" spans="1:3" x14ac:dyDescent="0.3">
      <c r="A369" s="34" t="s">
        <v>740</v>
      </c>
      <c r="B369" s="1" t="s">
        <v>12</v>
      </c>
      <c r="C369" s="44" t="s">
        <v>554</v>
      </c>
    </row>
    <row r="370" spans="1:3" x14ac:dyDescent="0.3">
      <c r="A370" s="34" t="s">
        <v>741</v>
      </c>
      <c r="B370" s="1" t="s">
        <v>12</v>
      </c>
      <c r="C370" s="44" t="s">
        <v>554</v>
      </c>
    </row>
    <row r="371" spans="1:3" x14ac:dyDescent="0.3">
      <c r="A371" s="35" t="str">
        <f>IF(COUNTIF(B364:B370,"Yes")&gt;0,"","To be considered an interested party at least one item must be marked "&amp;CHAR(34)&amp;"yes"&amp;CHAR(34))</f>
        <v>To be considered an interested party at least one item must be marked "yes"</v>
      </c>
      <c r="B371" s="24"/>
      <c r="C371" s="44" t="s">
        <v>554</v>
      </c>
    </row>
    <row r="372" spans="1:3" x14ac:dyDescent="0.3">
      <c r="C372" s="44" t="s">
        <v>554</v>
      </c>
    </row>
    <row r="373" spans="1:3" x14ac:dyDescent="0.3">
      <c r="A373" s="23" t="s">
        <v>583</v>
      </c>
      <c r="C373" s="44" t="s">
        <v>554</v>
      </c>
    </row>
    <row r="374" spans="1:3" x14ac:dyDescent="0.3">
      <c r="A374" s="34" t="s">
        <v>742</v>
      </c>
      <c r="B374" s="1"/>
      <c r="C374" s="44" t="s">
        <v>554</v>
      </c>
    </row>
    <row r="375" spans="1:3" ht="80.25" customHeight="1" x14ac:dyDescent="0.3">
      <c r="A375" s="33" t="s">
        <v>743</v>
      </c>
      <c r="B375" s="37"/>
      <c r="C375" s="44" t="s">
        <v>554</v>
      </c>
    </row>
    <row r="376" spans="1:3" x14ac:dyDescent="0.3">
      <c r="A376" s="35" t="str">
        <f>IF(AND(B364="Yes",B365="Yes",LEN(B374)=0),"As your firm is both a producer of the DLP and importer of the SM, this question is required.","")</f>
        <v/>
      </c>
      <c r="C376" s="44" t="s">
        <v>554</v>
      </c>
    </row>
    <row r="377" spans="1:3" x14ac:dyDescent="0.3">
      <c r="C377" s="44" t="s">
        <v>554</v>
      </c>
    </row>
    <row r="378" spans="1:3" x14ac:dyDescent="0.3">
      <c r="A378" s="23" t="s">
        <v>586</v>
      </c>
      <c r="C378" s="44" t="s">
        <v>554</v>
      </c>
    </row>
    <row r="379" spans="1:3" ht="80.25" customHeight="1" x14ac:dyDescent="0.3">
      <c r="A379" s="38" t="s">
        <v>744</v>
      </c>
      <c r="B379" s="37"/>
      <c r="C379" s="44" t="s">
        <v>554</v>
      </c>
    </row>
    <row r="380" spans="1:3" x14ac:dyDescent="0.3">
      <c r="A380" s="35" t="str">
        <f>IF(AND(B367="Yes"),"As your firm is a union or group of workers, this field is required.","")</f>
        <v/>
      </c>
      <c r="C380" s="44" t="s">
        <v>554</v>
      </c>
    </row>
    <row r="381" spans="1:3" x14ac:dyDescent="0.3">
      <c r="C381" s="44" t="s">
        <v>554</v>
      </c>
    </row>
    <row r="382" spans="1:3" ht="29.25" customHeight="1" x14ac:dyDescent="0.3">
      <c r="A382" s="131" t="s">
        <v>612</v>
      </c>
      <c r="B382" s="131"/>
      <c r="C382" s="44" t="s">
        <v>554</v>
      </c>
    </row>
    <row r="383" spans="1:3" ht="88.5" customHeight="1" x14ac:dyDescent="0.3">
      <c r="A383" s="33" t="s">
        <v>745</v>
      </c>
      <c r="B383" s="37"/>
      <c r="C383" s="44" t="s">
        <v>554</v>
      </c>
    </row>
    <row r="384" spans="1:3" x14ac:dyDescent="0.3">
      <c r="A384" s="35" t="str">
        <f>IF(OR(AND(B368="Yes",LEN(B383)=0),AND(B369="Yes",LEN(B383)=0)),"As your firm is an association, domestic or foreign, this field is required to demonstrate how your association qualifies as an interested party.","")</f>
        <v/>
      </c>
      <c r="C384" s="44" t="s">
        <v>554</v>
      </c>
    </row>
    <row r="385" spans="1:8" x14ac:dyDescent="0.3">
      <c r="C385" s="44" t="s">
        <v>554</v>
      </c>
    </row>
    <row r="386" spans="1:8" x14ac:dyDescent="0.3">
      <c r="A386" s="23" t="s">
        <v>590</v>
      </c>
      <c r="C386" s="44" t="s">
        <v>554</v>
      </c>
    </row>
    <row r="387" spans="1:8" x14ac:dyDescent="0.3">
      <c r="A387" t="s">
        <v>746</v>
      </c>
      <c r="B387" s="1"/>
      <c r="C387" s="44" t="s">
        <v>554</v>
      </c>
    </row>
    <row r="388" spans="1:8" x14ac:dyDescent="0.3">
      <c r="B388" s="24"/>
      <c r="C388" s="44" t="s">
        <v>554</v>
      </c>
      <c r="D388" s="25"/>
      <c r="E388" s="25"/>
      <c r="F388" s="25"/>
      <c r="G388" s="25"/>
      <c r="H388" s="25"/>
    </row>
    <row r="389" spans="1:8" x14ac:dyDescent="0.3">
      <c r="A389" s="28"/>
      <c r="B389" s="29"/>
      <c r="C389" s="44" t="s">
        <v>554</v>
      </c>
      <c r="D389" s="25"/>
      <c r="E389" s="25"/>
      <c r="F389" s="25"/>
      <c r="G389" s="25"/>
      <c r="H389" s="25"/>
    </row>
    <row r="390" spans="1:8" x14ac:dyDescent="0.3">
      <c r="B390" s="24"/>
      <c r="C390" s="44" t="s">
        <v>554</v>
      </c>
      <c r="D390" s="25"/>
      <c r="E390" s="25"/>
      <c r="F390" s="25"/>
      <c r="G390" s="25"/>
      <c r="H390" s="25"/>
    </row>
    <row r="391" spans="1:8" x14ac:dyDescent="0.3">
      <c r="B391" s="24"/>
      <c r="C391" s="44" t="s">
        <v>554</v>
      </c>
      <c r="D391" s="25"/>
      <c r="E391" s="25"/>
      <c r="F391" s="25"/>
      <c r="G391" s="25"/>
      <c r="H391" s="25"/>
    </row>
    <row r="392" spans="1:8" x14ac:dyDescent="0.3">
      <c r="B392" s="24"/>
      <c r="C392" s="44" t="s">
        <v>554</v>
      </c>
      <c r="D392" s="25"/>
      <c r="E392" s="25"/>
      <c r="F392" s="25"/>
      <c r="G392" s="25"/>
      <c r="H392" s="25"/>
    </row>
    <row r="393" spans="1:8" x14ac:dyDescent="0.3">
      <c r="B393" s="24"/>
      <c r="C393" s="44" t="s">
        <v>554</v>
      </c>
      <c r="D393" s="25"/>
      <c r="E393" s="25"/>
      <c r="F393" s="25"/>
      <c r="G393" s="25"/>
      <c r="H393" s="25"/>
    </row>
    <row r="394" spans="1:8" x14ac:dyDescent="0.3">
      <c r="B394" s="27"/>
      <c r="C394" s="44" t="s">
        <v>554</v>
      </c>
      <c r="D394" s="25"/>
      <c r="E394" s="25"/>
      <c r="F394" s="25"/>
      <c r="G394" s="25"/>
      <c r="H394" s="25"/>
    </row>
    <row r="395" spans="1:8" x14ac:dyDescent="0.3">
      <c r="A395" s="23" t="s">
        <v>564</v>
      </c>
      <c r="B395" s="27"/>
      <c r="C395" s="44" t="s">
        <v>554</v>
      </c>
      <c r="D395" s="25"/>
      <c r="E395" s="25"/>
      <c r="F395" s="25"/>
      <c r="G395" s="25"/>
      <c r="H395" s="25"/>
    </row>
    <row r="396" spans="1:8" x14ac:dyDescent="0.3">
      <c r="A396" t="s">
        <v>747</v>
      </c>
      <c r="B396" s="1"/>
      <c r="C396" s="44" t="s">
        <v>554</v>
      </c>
      <c r="D396" s="36"/>
      <c r="E396" s="25"/>
      <c r="F396" s="25"/>
      <c r="G396" s="25"/>
      <c r="H396" s="25"/>
    </row>
    <row r="397" spans="1:8" x14ac:dyDescent="0.3">
      <c r="A397" t="s">
        <v>748</v>
      </c>
      <c r="B397" s="1"/>
      <c r="C397" s="44" t="s">
        <v>554</v>
      </c>
      <c r="D397" s="36" t="str">
        <f>IF(AND(LEN(B396)&gt;0,LEN(B397)=0),"This is a required field","")</f>
        <v/>
      </c>
    </row>
    <row r="398" spans="1:8" x14ac:dyDescent="0.3">
      <c r="A398" t="s">
        <v>749</v>
      </c>
      <c r="B398" s="1"/>
      <c r="C398" s="44" t="s">
        <v>554</v>
      </c>
      <c r="D398" s="36" t="str">
        <f>IF(AND(LEN(B396)&gt;0,LEN(B398)=0),"This is a required field","")</f>
        <v/>
      </c>
    </row>
    <row r="399" spans="1:8" x14ac:dyDescent="0.3">
      <c r="A399" t="s">
        <v>750</v>
      </c>
      <c r="B399" s="1"/>
      <c r="C399" s="44" t="s">
        <v>554</v>
      </c>
      <c r="D399" s="36" t="str">
        <f>IF(AND(LEN(B396)&gt;0,LEN(B399)=0),"This is a required field","")</f>
        <v/>
      </c>
    </row>
    <row r="400" spans="1:8" x14ac:dyDescent="0.3">
      <c r="A400" t="s">
        <v>751</v>
      </c>
      <c r="B400" s="1"/>
      <c r="C400" s="44" t="s">
        <v>554</v>
      </c>
      <c r="D400" s="36" t="str">
        <f>IF(AND(LEN(B396)&gt;0,LEN(B400)=0),"This is a required field","")</f>
        <v/>
      </c>
    </row>
    <row r="401" spans="1:4" x14ac:dyDescent="0.3">
      <c r="A401" t="s">
        <v>752</v>
      </c>
      <c r="B401" s="1"/>
      <c r="C401" s="44" t="s">
        <v>554</v>
      </c>
      <c r="D401" s="36" t="str">
        <f>IF(AND(LEN(B396)&gt;0,LEN(B401)=0),"This is a required field","")</f>
        <v/>
      </c>
    </row>
    <row r="402" spans="1:4" x14ac:dyDescent="0.3">
      <c r="A402" t="s">
        <v>753</v>
      </c>
      <c r="B402" s="1"/>
      <c r="C402" s="44" t="s">
        <v>554</v>
      </c>
      <c r="D402" s="36" t="str">
        <f>IF(AND(LEN(B396)&gt;0,LEN(B402)=0),"This is a required field","")</f>
        <v/>
      </c>
    </row>
    <row r="403" spans="1:4" x14ac:dyDescent="0.3">
      <c r="A403" t="s">
        <v>754</v>
      </c>
      <c r="B403" s="1"/>
      <c r="C403" s="44" t="s">
        <v>554</v>
      </c>
      <c r="D403" s="36" t="str">
        <f>IF(AND(LEN(B396)&gt;0,LEN(B403)=0),"This is a required field","")</f>
        <v/>
      </c>
    </row>
    <row r="404" spans="1:4" x14ac:dyDescent="0.3">
      <c r="A404" t="s">
        <v>755</v>
      </c>
      <c r="B404" s="1"/>
      <c r="C404" s="44" t="s">
        <v>554</v>
      </c>
      <c r="D404" s="36" t="str">
        <f>IF(AND(LEN(B396)&gt;0,LEN(B404)=0),"This is a required field","")</f>
        <v/>
      </c>
    </row>
    <row r="405" spans="1:4" x14ac:dyDescent="0.3">
      <c r="A405" t="s">
        <v>756</v>
      </c>
      <c r="B405" s="1"/>
      <c r="C405" s="44" t="s">
        <v>554</v>
      </c>
      <c r="D405" s="36" t="str">
        <f>IF(AND(LEN(B396)&gt;0,LEN(B405)=0),"This is a required field","")</f>
        <v/>
      </c>
    </row>
    <row r="406" spans="1:4" x14ac:dyDescent="0.3">
      <c r="C406" s="44" t="s">
        <v>554</v>
      </c>
    </row>
    <row r="407" spans="1:4" x14ac:dyDescent="0.3">
      <c r="A407" s="23" t="s">
        <v>575</v>
      </c>
      <c r="C407" s="44" t="s">
        <v>554</v>
      </c>
    </row>
    <row r="408" spans="1:4" x14ac:dyDescent="0.3">
      <c r="A408" s="34" t="s">
        <v>757</v>
      </c>
      <c r="B408" s="1" t="s">
        <v>12</v>
      </c>
      <c r="C408" s="44" t="s">
        <v>554</v>
      </c>
    </row>
    <row r="409" spans="1:4" x14ac:dyDescent="0.3">
      <c r="A409" s="34" t="s">
        <v>758</v>
      </c>
      <c r="B409" s="1" t="s">
        <v>12</v>
      </c>
      <c r="C409" s="44" t="s">
        <v>554</v>
      </c>
    </row>
    <row r="410" spans="1:4" x14ac:dyDescent="0.3">
      <c r="A410" s="34" t="s">
        <v>759</v>
      </c>
      <c r="B410" s="1" t="s">
        <v>12</v>
      </c>
      <c r="C410" s="44" t="s">
        <v>554</v>
      </c>
    </row>
    <row r="411" spans="1:4" x14ac:dyDescent="0.3">
      <c r="A411" s="34" t="s">
        <v>760</v>
      </c>
      <c r="B411" s="1" t="s">
        <v>12</v>
      </c>
      <c r="C411" s="44" t="s">
        <v>554</v>
      </c>
    </row>
    <row r="412" spans="1:4" x14ac:dyDescent="0.3">
      <c r="A412" s="34" t="s">
        <v>761</v>
      </c>
      <c r="B412" s="1" t="s">
        <v>12</v>
      </c>
      <c r="C412" s="44" t="s">
        <v>554</v>
      </c>
    </row>
    <row r="413" spans="1:4" x14ac:dyDescent="0.3">
      <c r="A413" s="34" t="s">
        <v>762</v>
      </c>
      <c r="B413" s="1" t="s">
        <v>12</v>
      </c>
      <c r="C413" s="44" t="s">
        <v>554</v>
      </c>
    </row>
    <row r="414" spans="1:4" x14ac:dyDescent="0.3">
      <c r="A414" s="34" t="s">
        <v>763</v>
      </c>
      <c r="B414" s="1" t="s">
        <v>12</v>
      </c>
      <c r="C414" s="44" t="s">
        <v>554</v>
      </c>
    </row>
    <row r="415" spans="1:4" x14ac:dyDescent="0.3">
      <c r="A415" s="35" t="str">
        <f>IF(COUNTIF(B408:B414,"Yes")&gt;0,"","To be considered an interested party at least one item must be marked "&amp;CHAR(34)&amp;"yes"&amp;CHAR(34))</f>
        <v>To be considered an interested party at least one item must be marked "yes"</v>
      </c>
      <c r="B415" s="24"/>
      <c r="C415" s="44" t="s">
        <v>554</v>
      </c>
    </row>
    <row r="416" spans="1:4" x14ac:dyDescent="0.3">
      <c r="C416" s="44" t="s">
        <v>554</v>
      </c>
    </row>
    <row r="417" spans="1:8" x14ac:dyDescent="0.3">
      <c r="A417" s="23" t="s">
        <v>583</v>
      </c>
      <c r="C417" s="44" t="s">
        <v>554</v>
      </c>
    </row>
    <row r="418" spans="1:8" x14ac:dyDescent="0.3">
      <c r="A418" s="34" t="s">
        <v>764</v>
      </c>
      <c r="B418" s="1"/>
      <c r="C418" s="44" t="s">
        <v>554</v>
      </c>
    </row>
    <row r="419" spans="1:8" ht="80.25" customHeight="1" x14ac:dyDescent="0.3">
      <c r="A419" s="33" t="s">
        <v>765</v>
      </c>
      <c r="B419" s="37"/>
      <c r="C419" s="44" t="s">
        <v>554</v>
      </c>
    </row>
    <row r="420" spans="1:8" x14ac:dyDescent="0.3">
      <c r="A420" s="35" t="str">
        <f>IF(AND(B408="Yes",B409="Yes",LEN(B418)=0),"As your firm is both a producer of the DLP and importer of the SM, this question is required.","")</f>
        <v/>
      </c>
      <c r="C420" s="44" t="s">
        <v>554</v>
      </c>
    </row>
    <row r="421" spans="1:8" x14ac:dyDescent="0.3">
      <c r="C421" s="44" t="s">
        <v>554</v>
      </c>
    </row>
    <row r="422" spans="1:8" x14ac:dyDescent="0.3">
      <c r="A422" s="23" t="s">
        <v>586</v>
      </c>
      <c r="C422" s="44" t="s">
        <v>554</v>
      </c>
    </row>
    <row r="423" spans="1:8" ht="80.25" customHeight="1" x14ac:dyDescent="0.3">
      <c r="A423" s="38" t="s">
        <v>766</v>
      </c>
      <c r="B423" s="37"/>
      <c r="C423" s="44" t="s">
        <v>554</v>
      </c>
    </row>
    <row r="424" spans="1:8" x14ac:dyDescent="0.3">
      <c r="A424" s="35" t="str">
        <f>IF(AND(B411="Yes"),"As your firm is a union or group of workers, this field is required.","")</f>
        <v/>
      </c>
      <c r="C424" s="44" t="s">
        <v>554</v>
      </c>
    </row>
    <row r="425" spans="1:8" x14ac:dyDescent="0.3">
      <c r="C425" s="44" t="s">
        <v>554</v>
      </c>
    </row>
    <row r="426" spans="1:8" ht="29.25" customHeight="1" x14ac:dyDescent="0.3">
      <c r="A426" s="131" t="s">
        <v>612</v>
      </c>
      <c r="B426" s="131"/>
      <c r="C426" s="44" t="s">
        <v>554</v>
      </c>
    </row>
    <row r="427" spans="1:8" ht="87" customHeight="1" x14ac:dyDescent="0.3">
      <c r="A427" s="33" t="s">
        <v>767</v>
      </c>
      <c r="B427" s="37"/>
      <c r="C427" s="44" t="s">
        <v>554</v>
      </c>
    </row>
    <row r="428" spans="1:8" x14ac:dyDescent="0.3">
      <c r="A428" s="35" t="str">
        <f>IF(OR(AND(B412="Yes",LEN(B427)=0),AND(B413="Yes",LEN(B427)=0)),"As your firm is an association, domestic or foreign, this field is required to demonstrate how your association qualifies as an interested party.","")</f>
        <v/>
      </c>
      <c r="C428" s="44" t="s">
        <v>554</v>
      </c>
    </row>
    <row r="429" spans="1:8" x14ac:dyDescent="0.3">
      <c r="C429" s="44" t="s">
        <v>554</v>
      </c>
    </row>
    <row r="430" spans="1:8" x14ac:dyDescent="0.3">
      <c r="A430" s="23" t="s">
        <v>590</v>
      </c>
      <c r="C430" s="44" t="s">
        <v>554</v>
      </c>
    </row>
    <row r="431" spans="1:8" x14ac:dyDescent="0.3">
      <c r="A431" t="s">
        <v>768</v>
      </c>
      <c r="B431" s="1"/>
      <c r="C431" s="44" t="s">
        <v>554</v>
      </c>
    </row>
    <row r="432" spans="1:8" x14ac:dyDescent="0.3">
      <c r="B432" s="24"/>
      <c r="C432" s="44" t="s">
        <v>554</v>
      </c>
      <c r="D432" s="25"/>
      <c r="E432" s="25"/>
      <c r="F432" s="25"/>
      <c r="G432" s="25"/>
      <c r="H432" s="25"/>
    </row>
    <row r="433" spans="1:8" x14ac:dyDescent="0.3">
      <c r="A433" s="28"/>
      <c r="B433" s="29"/>
      <c r="C433" s="44" t="s">
        <v>554</v>
      </c>
      <c r="D433" s="25"/>
      <c r="E433" s="25"/>
      <c r="F433" s="25"/>
      <c r="G433" s="25"/>
      <c r="H433" s="25"/>
    </row>
    <row r="434" spans="1:8" x14ac:dyDescent="0.3">
      <c r="B434" s="24"/>
      <c r="C434" s="44" t="s">
        <v>554</v>
      </c>
      <c r="D434" s="25"/>
      <c r="E434" s="25"/>
      <c r="F434" s="25"/>
      <c r="G434" s="25"/>
      <c r="H434" s="25"/>
    </row>
    <row r="435" spans="1:8" x14ac:dyDescent="0.3">
      <c r="B435" s="24"/>
      <c r="C435" s="44" t="s">
        <v>554</v>
      </c>
      <c r="D435" s="25"/>
      <c r="E435" s="25"/>
      <c r="F435" s="25"/>
      <c r="G435" s="25"/>
      <c r="H435" s="25"/>
    </row>
    <row r="436" spans="1:8" x14ac:dyDescent="0.3">
      <c r="B436" s="24"/>
      <c r="C436" s="44" t="s">
        <v>554</v>
      </c>
      <c r="D436" s="25"/>
      <c r="E436" s="25"/>
      <c r="F436" s="25"/>
      <c r="G436" s="25"/>
      <c r="H436" s="25"/>
    </row>
    <row r="437" spans="1:8" x14ac:dyDescent="0.3">
      <c r="B437" s="24"/>
      <c r="C437" s="44" t="s">
        <v>554</v>
      </c>
      <c r="D437" s="25"/>
      <c r="E437" s="25"/>
      <c r="F437" s="25"/>
      <c r="G437" s="25"/>
      <c r="H437" s="25"/>
    </row>
    <row r="438" spans="1:8" x14ac:dyDescent="0.3">
      <c r="B438" s="27"/>
      <c r="C438" s="44" t="s">
        <v>554</v>
      </c>
      <c r="D438" s="25"/>
      <c r="E438" s="25"/>
      <c r="F438" s="25"/>
      <c r="G438" s="25"/>
      <c r="H438" s="25"/>
    </row>
    <row r="439" spans="1:8" x14ac:dyDescent="0.3">
      <c r="A439" s="23" t="s">
        <v>564</v>
      </c>
      <c r="B439" s="27"/>
      <c r="C439" s="44" t="s">
        <v>554</v>
      </c>
      <c r="D439" s="25"/>
      <c r="E439" s="25"/>
      <c r="F439" s="25"/>
      <c r="G439" s="25"/>
      <c r="H439" s="25"/>
    </row>
    <row r="440" spans="1:8" x14ac:dyDescent="0.3">
      <c r="A440" t="s">
        <v>769</v>
      </c>
      <c r="B440" s="1"/>
      <c r="C440" s="44" t="s">
        <v>554</v>
      </c>
      <c r="D440" s="36"/>
      <c r="E440" s="25"/>
      <c r="F440" s="25"/>
      <c r="G440" s="25"/>
      <c r="H440" s="25"/>
    </row>
    <row r="441" spans="1:8" x14ac:dyDescent="0.3">
      <c r="A441" t="s">
        <v>770</v>
      </c>
      <c r="B441" s="1"/>
      <c r="C441" s="44" t="s">
        <v>554</v>
      </c>
      <c r="D441" s="36" t="str">
        <f>IF(AND(LEN(B440)&gt;0,LEN(B441)=0),"This is a required field","")</f>
        <v/>
      </c>
    </row>
    <row r="442" spans="1:8" x14ac:dyDescent="0.3">
      <c r="A442" t="s">
        <v>771</v>
      </c>
      <c r="B442" s="1"/>
      <c r="C442" s="44" t="s">
        <v>554</v>
      </c>
      <c r="D442" s="36" t="str">
        <f>IF(AND(LEN(B440)&gt;0,LEN(B442)=0),"This is a required field","")</f>
        <v/>
      </c>
    </row>
    <row r="443" spans="1:8" x14ac:dyDescent="0.3">
      <c r="A443" t="s">
        <v>772</v>
      </c>
      <c r="B443" s="1"/>
      <c r="C443" s="44" t="s">
        <v>554</v>
      </c>
      <c r="D443" s="36" t="str">
        <f>IF(AND(LEN(B440)&gt;0,LEN(B443)=0),"This is a required field","")</f>
        <v/>
      </c>
    </row>
    <row r="444" spans="1:8" x14ac:dyDescent="0.3">
      <c r="A444" t="s">
        <v>773</v>
      </c>
      <c r="B444" s="1"/>
      <c r="C444" s="44" t="s">
        <v>554</v>
      </c>
      <c r="D444" s="36" t="str">
        <f>IF(AND(LEN(B440)&gt;0,LEN(B444)=0),"This is a required field","")</f>
        <v/>
      </c>
    </row>
    <row r="445" spans="1:8" x14ac:dyDescent="0.3">
      <c r="A445" t="s">
        <v>774</v>
      </c>
      <c r="B445" s="1"/>
      <c r="C445" s="44" t="s">
        <v>554</v>
      </c>
      <c r="D445" s="36" t="str">
        <f>IF(AND(LEN(B440)&gt;0,LEN(B445)=0),"This is a required field","")</f>
        <v/>
      </c>
    </row>
    <row r="446" spans="1:8" x14ac:dyDescent="0.3">
      <c r="A446" t="s">
        <v>775</v>
      </c>
      <c r="B446" s="1"/>
      <c r="C446" s="44" t="s">
        <v>554</v>
      </c>
      <c r="D446" s="36" t="str">
        <f>IF(AND(LEN(B440)&gt;0,LEN(B446)=0),"This is a required field","")</f>
        <v/>
      </c>
    </row>
    <row r="447" spans="1:8" x14ac:dyDescent="0.3">
      <c r="A447" t="s">
        <v>776</v>
      </c>
      <c r="B447" s="1"/>
      <c r="C447" s="44" t="s">
        <v>554</v>
      </c>
      <c r="D447" s="36" t="str">
        <f>IF(AND(LEN(B440)&gt;0,LEN(B447)=0),"This is a required field","")</f>
        <v/>
      </c>
    </row>
    <row r="448" spans="1:8" x14ac:dyDescent="0.3">
      <c r="A448" t="s">
        <v>777</v>
      </c>
      <c r="B448" s="1"/>
      <c r="C448" s="44" t="s">
        <v>554</v>
      </c>
      <c r="D448" s="36" t="str">
        <f>IF(AND(LEN(B440)&gt;0,LEN(B448)=0),"This is a required field","")</f>
        <v/>
      </c>
    </row>
    <row r="449" spans="1:4" x14ac:dyDescent="0.3">
      <c r="A449" t="s">
        <v>778</v>
      </c>
      <c r="B449" s="1"/>
      <c r="C449" s="44" t="s">
        <v>554</v>
      </c>
      <c r="D449" s="36" t="str">
        <f>IF(AND(LEN(B440)&gt;0,LEN(B449)=0),"This is a required field","")</f>
        <v/>
      </c>
    </row>
    <row r="450" spans="1:4" x14ac:dyDescent="0.3">
      <c r="C450" s="44" t="s">
        <v>554</v>
      </c>
    </row>
    <row r="451" spans="1:4" x14ac:dyDescent="0.3">
      <c r="A451" s="23" t="s">
        <v>575</v>
      </c>
      <c r="C451" s="44" t="s">
        <v>554</v>
      </c>
    </row>
    <row r="452" spans="1:4" x14ac:dyDescent="0.3">
      <c r="A452" s="34" t="s">
        <v>779</v>
      </c>
      <c r="B452" s="1" t="s">
        <v>12</v>
      </c>
      <c r="C452" s="44" t="s">
        <v>554</v>
      </c>
    </row>
    <row r="453" spans="1:4" x14ac:dyDescent="0.3">
      <c r="A453" s="34" t="s">
        <v>780</v>
      </c>
      <c r="B453" s="1" t="s">
        <v>12</v>
      </c>
      <c r="C453" s="44" t="s">
        <v>554</v>
      </c>
    </row>
    <row r="454" spans="1:4" x14ac:dyDescent="0.3">
      <c r="A454" s="34" t="s">
        <v>781</v>
      </c>
      <c r="B454" s="1" t="s">
        <v>12</v>
      </c>
      <c r="C454" s="44" t="s">
        <v>554</v>
      </c>
    </row>
    <row r="455" spans="1:4" x14ac:dyDescent="0.3">
      <c r="A455" s="34" t="s">
        <v>782</v>
      </c>
      <c r="B455" s="1" t="s">
        <v>12</v>
      </c>
      <c r="C455" s="44" t="s">
        <v>554</v>
      </c>
    </row>
    <row r="456" spans="1:4" x14ac:dyDescent="0.3">
      <c r="A456" s="34" t="s">
        <v>783</v>
      </c>
      <c r="B456" s="1" t="s">
        <v>12</v>
      </c>
      <c r="C456" s="44" t="s">
        <v>554</v>
      </c>
    </row>
    <row r="457" spans="1:4" x14ac:dyDescent="0.3">
      <c r="A457" s="34" t="s">
        <v>784</v>
      </c>
      <c r="B457" s="1" t="s">
        <v>12</v>
      </c>
      <c r="C457" s="44" t="s">
        <v>554</v>
      </c>
    </row>
    <row r="458" spans="1:4" x14ac:dyDescent="0.3">
      <c r="A458" s="34" t="s">
        <v>785</v>
      </c>
      <c r="B458" s="1" t="s">
        <v>12</v>
      </c>
      <c r="C458" s="44" t="s">
        <v>554</v>
      </c>
    </row>
    <row r="459" spans="1:4" x14ac:dyDescent="0.3">
      <c r="A459" s="35" t="str">
        <f>IF(COUNTIF(B452:B458,"Yes")&gt;0,"","To be considered an interested party at least one item must be marked "&amp;CHAR(34)&amp;"yes"&amp;CHAR(34))</f>
        <v>To be considered an interested party at least one item must be marked "yes"</v>
      </c>
      <c r="B459" s="24"/>
      <c r="C459" s="44" t="s">
        <v>554</v>
      </c>
    </row>
    <row r="460" spans="1:4" x14ac:dyDescent="0.3">
      <c r="C460" s="44" t="s">
        <v>554</v>
      </c>
    </row>
    <row r="461" spans="1:4" x14ac:dyDescent="0.3">
      <c r="A461" s="23" t="s">
        <v>583</v>
      </c>
      <c r="C461" s="44" t="s">
        <v>554</v>
      </c>
    </row>
    <row r="462" spans="1:4" x14ac:dyDescent="0.3">
      <c r="A462" s="34" t="s">
        <v>786</v>
      </c>
      <c r="B462" s="1"/>
      <c r="C462" s="44" t="s">
        <v>554</v>
      </c>
    </row>
    <row r="463" spans="1:4" ht="80.25" customHeight="1" x14ac:dyDescent="0.3">
      <c r="A463" s="33" t="s">
        <v>787</v>
      </c>
      <c r="B463" s="37"/>
      <c r="C463" s="44" t="s">
        <v>554</v>
      </c>
    </row>
    <row r="464" spans="1:4" x14ac:dyDescent="0.3">
      <c r="A464" s="35" t="str">
        <f>IF(AND(B452="Yes",B453="Yes",LEN(B462)=0),"As your firm is both a producer of the DLP and importer of the SM, this question is required.","")</f>
        <v/>
      </c>
      <c r="C464" s="44" t="s">
        <v>554</v>
      </c>
    </row>
    <row r="465" spans="1:3" x14ac:dyDescent="0.3">
      <c r="C465" s="44" t="s">
        <v>554</v>
      </c>
    </row>
    <row r="466" spans="1:3" x14ac:dyDescent="0.3">
      <c r="A466" s="23" t="s">
        <v>586</v>
      </c>
      <c r="C466" s="44" t="s">
        <v>554</v>
      </c>
    </row>
    <row r="467" spans="1:3" ht="80.25" customHeight="1" x14ac:dyDescent="0.3">
      <c r="A467" s="38" t="s">
        <v>788</v>
      </c>
      <c r="B467" s="37"/>
      <c r="C467" s="44" t="s">
        <v>554</v>
      </c>
    </row>
    <row r="468" spans="1:3" x14ac:dyDescent="0.3">
      <c r="A468" s="35" t="str">
        <f>IF(AND(B455="Yes"),"As your firm is a union or group of workers, this field is required.","")</f>
        <v/>
      </c>
      <c r="C468" s="44" t="s">
        <v>554</v>
      </c>
    </row>
    <row r="469" spans="1:3" x14ac:dyDescent="0.3">
      <c r="C469" s="44" t="s">
        <v>554</v>
      </c>
    </row>
    <row r="470" spans="1:3" ht="29.25" customHeight="1" x14ac:dyDescent="0.3">
      <c r="A470" s="131" t="s">
        <v>612</v>
      </c>
      <c r="B470" s="131"/>
      <c r="C470" s="44" t="s">
        <v>554</v>
      </c>
    </row>
    <row r="471" spans="1:3" ht="88.5" customHeight="1" x14ac:dyDescent="0.3">
      <c r="A471" s="33" t="s">
        <v>789</v>
      </c>
      <c r="B471" s="37"/>
      <c r="C471" s="44" t="s">
        <v>554</v>
      </c>
    </row>
    <row r="472" spans="1:3" x14ac:dyDescent="0.3">
      <c r="A472" s="35" t="str">
        <f>IF(OR(AND(B456="Yes",LEN(B471)=0),AND(B457="Yes",LEN(B471)=0)),"As your firm is an association, domestic or foreign, this field is required to demonstrate how your association qualifies as an interested party.","")</f>
        <v/>
      </c>
      <c r="C472" s="44" t="s">
        <v>554</v>
      </c>
    </row>
    <row r="473" spans="1:3" x14ac:dyDescent="0.3">
      <c r="C473" s="44" t="s">
        <v>554</v>
      </c>
    </row>
    <row r="474" spans="1:3" x14ac:dyDescent="0.3">
      <c r="A474" s="23" t="s">
        <v>590</v>
      </c>
      <c r="C474" s="44" t="s">
        <v>554</v>
      </c>
    </row>
    <row r="475" spans="1:3" x14ac:dyDescent="0.3">
      <c r="A475" t="s">
        <v>790</v>
      </c>
      <c r="B475" s="1"/>
      <c r="C475" s="44" t="s">
        <v>554</v>
      </c>
    </row>
    <row r="476" spans="1:3" x14ac:dyDescent="0.3">
      <c r="A476" s="31" t="s">
        <v>554</v>
      </c>
      <c r="B476" s="31" t="s">
        <v>554</v>
      </c>
      <c r="C476" s="44" t="s">
        <v>554</v>
      </c>
    </row>
  </sheetData>
  <sheetProtection algorithmName="SHA-512" hashValue="3ivhkhILiFpJ383jnBx81Bjx1e9V3oX9usIWZjeUBS/dWOHGF28ZevRNcVV/MY78YJ4b16tIWNvUX14WZpL1yg==" saltValue="NUnigUnl3Yh4vU0g+HSBJw==" spinCount="100000" sheet="1" objects="1" scenarios="1"/>
  <mergeCells count="13">
    <mergeCell ref="A2:B2"/>
    <mergeCell ref="A3:B3"/>
    <mergeCell ref="A6:B6"/>
    <mergeCell ref="A470:B470"/>
    <mergeCell ref="A69:B69"/>
    <mergeCell ref="A113:B113"/>
    <mergeCell ref="A158:B158"/>
    <mergeCell ref="A202:B202"/>
    <mergeCell ref="A247:B247"/>
    <mergeCell ref="A292:B292"/>
    <mergeCell ref="A337:B337"/>
    <mergeCell ref="A382:B382"/>
    <mergeCell ref="A426:B426"/>
  </mergeCells>
  <phoneticPr fontId="4" type="noConversion"/>
  <dataValidations count="3">
    <dataValidation type="list" allowBlank="1" showInputMessage="1" showErrorMessage="1" sqref="B51:B58 B73 B95:B102 B118 B140:B147 B163 B184:B191 B207 B229:B236 B252 B274:B281 B297 B319:B326 B342 B364:B371 B387 B408:B415 B431 B452:B459 B475" xr:uid="{5FE777C6-F787-4F1B-93BD-879E77CC3F99}">
      <formula1>$E$15:$E$16</formula1>
    </dataValidation>
    <dataValidation type="list" allowBlank="1" showInputMessage="1" showErrorMessage="1" sqref="B462 B105 B150 B194 B239 B284 B329 B374 B418" xr:uid="{AB91E5EF-1247-4E00-8CC3-80495780D370}">
      <formula1>$E$15:$E$17</formula1>
    </dataValidation>
    <dataValidation type="list" allowBlank="1" showInputMessage="1" showErrorMessage="1" sqref="B61" xr:uid="{3C5034E6-1D35-408C-8EEE-C2BC27CA0024}">
      <formula1>$E$14:$E$17</formula1>
    </dataValidation>
  </dataValidations>
  <pageMargins left="0.7" right="0.7" top="0.75" bottom="0.75" header="0.3" footer="0.3"/>
  <pageSetup scale="68" fitToHeight="0" orientation="portrait" r:id="rId1"/>
  <headerFooter>
    <oddFooter>&amp;LInterested party(ies), page &amp;P&amp;C&amp;F&amp;R&amp;D &amp;T</oddFooter>
  </headerFooter>
  <rowBreaks count="12" manualBreakCount="12">
    <brk id="30" max="16383" man="1"/>
    <brk id="74" max="1" man="1"/>
    <brk id="119" max="1" man="1"/>
    <brk id="163" max="1" man="1"/>
    <brk id="208" max="1" man="1"/>
    <brk id="253" max="1" man="1"/>
    <brk id="298" max="1" man="1"/>
    <brk id="343" max="1" man="1"/>
    <brk id="387" max="1" man="1"/>
    <brk id="431" max="1" man="1"/>
    <brk id="475" max="1" man="1"/>
    <brk id="525" max="1" man="1"/>
  </rowBreaks>
  <ignoredErrors>
    <ignoredError sqref="D59:D60 D93:D101 D138:D146 D182:D190 D227:D235 D272:D280 D317:D325 D362:D370 D406:D414 D450:D458 D58 D62:D73 D61 D74 D103:D118 D102 D148:D163 D147 D191:D208 D237:D252 D236 D282:D297 D281 D327:D342 D326 D372:D387 D371 D416:D431 D415 D460:D475 D459 B459 A460:B460 B415 A416:B416 B371 A372:B372 B326 A327:B327 B281 A282:B282 B236 A237:B237 A191:B192 B147 A148:B148 B102 A103:B103 A62:B62 B58 A440:B449 A450:B453 A396:B405 A406:B409 A352:B361 A362:B365 A307:B316 A317:B320 A262:B271 A272:B275 A217:B226 A227:B230 A172:B181 A182:B185 A128:B137 A138:B141 A85:B92 A84:B84 A83 A93:B96 A59:B59 A58 A102 B83 A147 A236 A281 A326 A371 A415 A459 B60 A105:B113 B104 A150:B158 B149 A194:B202 B193 A239:B247 B238 A284:B292 B283 A329:B337 B328 A374:B382 B373 A418:B426 B417 A462:B470 B461 D119 A119:B119 D209:D216 A209:B216 D254:D261 A254:B261 D298:D306 A298:B306 D343:D351 A343:B351 D388:D395 A388:B395 D432:D439 A432:B439 A277:B280 B276 A98:B101 B97 A143:B146 B142 A187:B190 B186 A232:B235 B231 A322:B325 B321 A367:B370 B366 A411:B414 B410 A455:B458 B454 D164:D171 A164:B171 D253 A253:B253 D75:D82 A75:B82 D120:D127 A120:B127 B69 A64:B68 B63 A115:B118 B114 A160:B163 B159 A204:B208 B203 A249:B252 B248 A294:B297 B293 A339:B342 B338 A384:B387 B383 A428:B431 B427 A472:B475 B471"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087989A-0E8C-4E57-A0AD-D1012B65B138}">
          <x14:formula1>
            <xm:f>Var!$J$15:$J$16</xm:f>
          </x14:formula1>
          <xm:sqref>A2:B2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424B2-9D2D-4063-B12C-504717CCCF5C}">
  <sheetPr codeName="Sheet4">
    <pageSetUpPr fitToPage="1"/>
  </sheetPr>
  <dimension ref="A1:O1016"/>
  <sheetViews>
    <sheetView zoomScaleNormal="100" workbookViewId="0">
      <selection activeCell="A10" sqref="A10"/>
    </sheetView>
  </sheetViews>
  <sheetFormatPr defaultColWidth="9.109375" defaultRowHeight="14.4" x14ac:dyDescent="0.3"/>
  <cols>
    <col min="1" max="1" width="34.6640625" style="58" customWidth="1"/>
    <col min="2" max="2" width="40" style="58" customWidth="1"/>
    <col min="3" max="3" width="21.5546875" style="58" customWidth="1"/>
    <col min="4" max="4" width="39.88671875" style="58" customWidth="1"/>
    <col min="5" max="5" width="48.88671875" style="58" bestFit="1" customWidth="1"/>
    <col min="6" max="16384" width="9.109375" style="42"/>
  </cols>
  <sheetData>
    <row r="1" spans="1:15" customFormat="1" x14ac:dyDescent="0.3">
      <c r="A1" s="31" t="s">
        <v>520</v>
      </c>
      <c r="B1" s="31" t="s">
        <v>520</v>
      </c>
      <c r="C1" s="30"/>
      <c r="D1" s="30"/>
      <c r="E1" s="30"/>
      <c r="F1" s="30"/>
      <c r="G1" s="25"/>
      <c r="H1" s="25"/>
    </row>
    <row r="2" spans="1:15" customFormat="1" ht="25.8" x14ac:dyDescent="0.5">
      <c r="A2" s="125" t="s">
        <v>20</v>
      </c>
      <c r="B2" s="133"/>
      <c r="C2" s="133"/>
      <c r="D2" s="133"/>
      <c r="E2" s="126"/>
      <c r="F2" s="30"/>
      <c r="G2" s="122" t="s">
        <v>555</v>
      </c>
      <c r="H2" s="25"/>
    </row>
    <row r="3" spans="1:15" customFormat="1" x14ac:dyDescent="0.3">
      <c r="A3" s="127" t="str">
        <f>IF(LEFT(A2,6)="Public",_xlfn.CONCAT("Parties should redact business proprietary information"),_xlfn.CONCAT("Parties should designate business proprietary information on this tab using brackets (",CHAR(34),"[",CHAR(34)," and ",CHAR(34),"]",CHAR(34), ") placed around such information"))</f>
        <v>Parties should designate business proprietary information on this tab using brackets ("[" and "]") placed around such information</v>
      </c>
      <c r="B3" s="127"/>
      <c r="C3" s="127"/>
      <c r="D3" s="127"/>
      <c r="E3" s="128"/>
      <c r="F3" s="30"/>
      <c r="G3" s="25"/>
      <c r="H3" s="25"/>
    </row>
    <row r="4" spans="1:15" customFormat="1" x14ac:dyDescent="0.3">
      <c r="A4" s="62"/>
      <c r="B4" s="84"/>
      <c r="C4" s="87"/>
      <c r="D4" s="84"/>
      <c r="E4" s="61"/>
      <c r="F4" s="30"/>
      <c r="G4" s="25"/>
      <c r="H4" s="25"/>
    </row>
    <row r="5" spans="1:15" customFormat="1" x14ac:dyDescent="0.3">
      <c r="A5" s="60" t="s">
        <v>556</v>
      </c>
      <c r="B5" s="84"/>
      <c r="C5" s="84"/>
      <c r="D5" s="84"/>
      <c r="E5" s="61"/>
      <c r="F5" s="30"/>
      <c r="G5" s="25"/>
      <c r="H5" s="25"/>
    </row>
    <row r="6" spans="1:15" customFormat="1" ht="36.75" customHeight="1" x14ac:dyDescent="0.3">
      <c r="A6" s="129" t="str">
        <f>InvestigationTitle&amp;";  Inv No(s).: "&amp;InvestigationNumber&amp;" ("&amp;InvestigationPhase&amp;")"</f>
        <v>Metal Lockers from China;  Inv No(s).: 701-TA-656 and 731-TA-1533 (Review)</v>
      </c>
      <c r="B6" s="132"/>
      <c r="C6" s="132"/>
      <c r="D6" s="132"/>
      <c r="E6" s="130"/>
      <c r="F6" s="30"/>
      <c r="G6" s="25"/>
      <c r="H6" s="25"/>
    </row>
    <row r="7" spans="1:15" customFormat="1" ht="25.8" x14ac:dyDescent="0.5">
      <c r="A7" s="63" t="s">
        <v>791</v>
      </c>
      <c r="B7" s="84"/>
      <c r="C7" s="84"/>
      <c r="D7" s="84"/>
      <c r="E7" s="61"/>
      <c r="F7" s="30"/>
      <c r="G7" s="42"/>
      <c r="H7" s="25"/>
    </row>
    <row r="8" spans="1:15" customFormat="1" x14ac:dyDescent="0.3">
      <c r="A8" s="62" t="str">
        <f>"Data submitted by "&amp;Name_Counsel&amp;";   on behalf of interested party:  "&amp;Name_InterestedParty</f>
        <v xml:space="preserve">Data submitted by ;   on behalf of interested party:  </v>
      </c>
      <c r="B8" s="84"/>
      <c r="C8" s="84"/>
      <c r="D8" s="84"/>
      <c r="E8" s="61"/>
      <c r="F8" s="30"/>
      <c r="G8" s="85" t="s">
        <v>523</v>
      </c>
      <c r="H8" s="25"/>
    </row>
    <row r="9" spans="1:15" customFormat="1" x14ac:dyDescent="0.3">
      <c r="A9" s="62"/>
      <c r="B9" s="84"/>
      <c r="C9" s="84"/>
      <c r="D9" s="84"/>
      <c r="E9" s="61"/>
      <c r="F9" s="30"/>
      <c r="G9" s="25"/>
      <c r="H9" s="25"/>
    </row>
    <row r="10" spans="1:15" s="51" customFormat="1" ht="24.6" customHeight="1" x14ac:dyDescent="0.3">
      <c r="A10" s="91" t="s">
        <v>792</v>
      </c>
      <c r="B10" s="90"/>
      <c r="C10" s="58"/>
      <c r="D10" s="58"/>
      <c r="E10" s="92"/>
      <c r="F10" s="30"/>
      <c r="G10" s="36"/>
      <c r="H10" s="36"/>
      <c r="I10" s="36"/>
      <c r="J10" s="36"/>
      <c r="K10" s="36"/>
      <c r="L10" s="36"/>
      <c r="M10" s="36"/>
      <c r="N10" s="36"/>
      <c r="O10" s="36"/>
    </row>
    <row r="11" spans="1:15" s="51" customFormat="1" x14ac:dyDescent="0.3">
      <c r="A11" s="93" t="s">
        <v>793</v>
      </c>
      <c r="B11" s="1"/>
      <c r="C11" s="58"/>
      <c r="D11" s="58"/>
      <c r="E11" s="92"/>
      <c r="F11" s="30"/>
      <c r="G11" s="36" t="str">
        <f>IF(LEN(E11)=0,"A response to this field is required","")</f>
        <v>A response to this field is required</v>
      </c>
      <c r="H11" s="36"/>
      <c r="I11" s="36"/>
      <c r="J11" s="36"/>
      <c r="K11" s="36"/>
      <c r="L11" s="36"/>
      <c r="M11" s="36"/>
      <c r="N11" s="36"/>
      <c r="O11" s="36"/>
    </row>
    <row r="12" spans="1:15" s="51" customFormat="1" x14ac:dyDescent="0.3">
      <c r="A12" s="93" t="s">
        <v>794</v>
      </c>
      <c r="B12" s="1"/>
      <c r="C12" s="58"/>
      <c r="D12" s="58"/>
      <c r="E12" s="92"/>
      <c r="F12" s="30"/>
      <c r="G12" s="36" t="str">
        <f t="shared" ref="G12:G13" si="0">IF(LEN(E12)=0,"A response to this field is required","")</f>
        <v>A response to this field is required</v>
      </c>
      <c r="H12" s="36"/>
      <c r="I12" s="36"/>
      <c r="J12" s="36"/>
      <c r="K12" s="36"/>
      <c r="L12" s="36"/>
      <c r="M12" s="36"/>
      <c r="N12" s="36"/>
      <c r="O12" s="36"/>
    </row>
    <row r="13" spans="1:15" s="51" customFormat="1" x14ac:dyDescent="0.3">
      <c r="A13" s="93" t="s">
        <v>795</v>
      </c>
      <c r="B13" s="1"/>
      <c r="C13" s="58"/>
      <c r="D13" s="58"/>
      <c r="E13" s="92"/>
      <c r="F13" s="30"/>
      <c r="G13" s="36" t="str">
        <f t="shared" si="0"/>
        <v>A response to this field is required</v>
      </c>
      <c r="H13" s="36"/>
      <c r="I13" s="36"/>
      <c r="J13" s="36"/>
      <c r="K13" s="36"/>
      <c r="L13" s="36"/>
      <c r="M13" s="36"/>
      <c r="N13" s="36"/>
      <c r="O13" s="36"/>
    </row>
    <row r="14" spans="1:15" s="51" customFormat="1" x14ac:dyDescent="0.3">
      <c r="A14" s="93"/>
      <c r="B14"/>
      <c r="C14" s="58"/>
      <c r="D14" s="58"/>
      <c r="E14" s="92"/>
      <c r="F14" s="30"/>
      <c r="G14" s="36"/>
      <c r="H14" s="36"/>
      <c r="I14" s="36"/>
      <c r="J14" s="36"/>
      <c r="K14" s="36"/>
      <c r="L14" s="36"/>
      <c r="M14" s="36"/>
      <c r="N14" s="36"/>
      <c r="O14" s="36"/>
    </row>
    <row r="15" spans="1:15" s="51" customFormat="1" ht="22.95" customHeight="1" thickBot="1" x14ac:dyDescent="0.35">
      <c r="A15" s="94" t="s">
        <v>796</v>
      </c>
      <c r="B15" s="89"/>
      <c r="C15" s="89"/>
      <c r="D15" s="89"/>
      <c r="E15" s="95"/>
      <c r="F15" s="30"/>
      <c r="G15" s="36"/>
      <c r="H15" s="36"/>
      <c r="I15" s="36"/>
      <c r="J15" s="36"/>
      <c r="K15" s="36"/>
      <c r="L15" s="36"/>
      <c r="M15" s="36"/>
      <c r="N15" s="36"/>
      <c r="O15" s="36"/>
    </row>
    <row r="16" spans="1:15" ht="29.4" thickBot="1" x14ac:dyDescent="0.35">
      <c r="A16" s="45" t="s">
        <v>797</v>
      </c>
      <c r="B16" s="71" t="s">
        <v>798</v>
      </c>
      <c r="C16" s="46" t="s">
        <v>799</v>
      </c>
      <c r="D16" s="46" t="s">
        <v>800</v>
      </c>
      <c r="E16" s="47" t="s">
        <v>801</v>
      </c>
      <c r="F16" s="44" t="s">
        <v>554</v>
      </c>
      <c r="G16" s="42" t="s">
        <v>802</v>
      </c>
    </row>
    <row r="17" spans="1:6" x14ac:dyDescent="0.3">
      <c r="A17" s="48"/>
      <c r="B17" s="72"/>
      <c r="C17" s="49"/>
      <c r="D17" s="49"/>
      <c r="E17" s="50"/>
      <c r="F17" s="44" t="s">
        <v>554</v>
      </c>
    </row>
    <row r="18" spans="1:6" x14ac:dyDescent="0.3">
      <c r="A18" s="51"/>
      <c r="B18" s="73"/>
      <c r="C18" s="52"/>
      <c r="D18" s="52"/>
      <c r="E18" s="53"/>
      <c r="F18" s="44" t="s">
        <v>554</v>
      </c>
    </row>
    <row r="19" spans="1:6" x14ac:dyDescent="0.3">
      <c r="A19" s="51"/>
      <c r="B19" s="73"/>
      <c r="C19" s="52"/>
      <c r="D19" s="52"/>
      <c r="E19" s="53"/>
      <c r="F19" s="44" t="s">
        <v>554</v>
      </c>
    </row>
    <row r="20" spans="1:6" x14ac:dyDescent="0.3">
      <c r="A20" s="51"/>
      <c r="B20" s="73"/>
      <c r="C20" s="52"/>
      <c r="D20" s="52"/>
      <c r="E20" s="53"/>
      <c r="F20" s="44" t="s">
        <v>554</v>
      </c>
    </row>
    <row r="21" spans="1:6" x14ac:dyDescent="0.3">
      <c r="A21" s="51"/>
      <c r="B21" s="73"/>
      <c r="C21" s="52"/>
      <c r="D21" s="52"/>
      <c r="E21" s="53"/>
      <c r="F21" s="44" t="s">
        <v>554</v>
      </c>
    </row>
    <row r="22" spans="1:6" x14ac:dyDescent="0.3">
      <c r="A22" s="51"/>
      <c r="B22" s="73"/>
      <c r="C22" s="52"/>
      <c r="D22" s="52"/>
      <c r="E22" s="53"/>
      <c r="F22" s="44" t="s">
        <v>554</v>
      </c>
    </row>
    <row r="23" spans="1:6" x14ac:dyDescent="0.3">
      <c r="A23" s="51"/>
      <c r="B23" s="73"/>
      <c r="C23" s="52"/>
      <c r="D23" s="52"/>
      <c r="E23" s="53"/>
      <c r="F23" s="44" t="s">
        <v>554</v>
      </c>
    </row>
    <row r="24" spans="1:6" x14ac:dyDescent="0.3">
      <c r="A24" s="51"/>
      <c r="B24" s="73"/>
      <c r="C24" s="52"/>
      <c r="D24" s="52"/>
      <c r="E24" s="53"/>
      <c r="F24" s="44" t="s">
        <v>554</v>
      </c>
    </row>
    <row r="25" spans="1:6" x14ac:dyDescent="0.3">
      <c r="A25" s="51"/>
      <c r="B25" s="73"/>
      <c r="C25" s="52"/>
      <c r="D25" s="52"/>
      <c r="E25" s="53"/>
      <c r="F25" s="44" t="s">
        <v>554</v>
      </c>
    </row>
    <row r="26" spans="1:6" x14ac:dyDescent="0.3">
      <c r="A26" s="51"/>
      <c r="B26" s="73"/>
      <c r="C26" s="52"/>
      <c r="D26" s="52"/>
      <c r="E26" s="53"/>
      <c r="F26" s="44" t="s">
        <v>554</v>
      </c>
    </row>
    <row r="27" spans="1:6" x14ac:dyDescent="0.3">
      <c r="A27" s="51"/>
      <c r="B27" s="73"/>
      <c r="C27" s="52"/>
      <c r="D27" s="52"/>
      <c r="E27" s="53"/>
      <c r="F27" s="44" t="s">
        <v>554</v>
      </c>
    </row>
    <row r="28" spans="1:6" x14ac:dyDescent="0.3">
      <c r="A28" s="51"/>
      <c r="B28" s="73"/>
      <c r="C28" s="52"/>
      <c r="D28" s="52"/>
      <c r="E28" s="53"/>
      <c r="F28" s="44" t="s">
        <v>554</v>
      </c>
    </row>
    <row r="29" spans="1:6" x14ac:dyDescent="0.3">
      <c r="A29" s="51"/>
      <c r="B29" s="73"/>
      <c r="C29" s="52"/>
      <c r="D29" s="52"/>
      <c r="E29" s="53"/>
      <c r="F29" s="44" t="s">
        <v>554</v>
      </c>
    </row>
    <row r="30" spans="1:6" x14ac:dyDescent="0.3">
      <c r="A30" s="51"/>
      <c r="B30" s="73"/>
      <c r="C30" s="52"/>
      <c r="D30" s="52"/>
      <c r="E30" s="53"/>
      <c r="F30" s="44" t="s">
        <v>554</v>
      </c>
    </row>
    <row r="31" spans="1:6" x14ac:dyDescent="0.3">
      <c r="A31" s="51"/>
      <c r="B31" s="73"/>
      <c r="C31" s="52"/>
      <c r="D31" s="52"/>
      <c r="E31" s="53"/>
      <c r="F31" s="44" t="s">
        <v>554</v>
      </c>
    </row>
    <row r="32" spans="1:6" x14ac:dyDescent="0.3">
      <c r="A32" s="51"/>
      <c r="B32" s="73"/>
      <c r="C32" s="52"/>
      <c r="D32" s="52"/>
      <c r="E32" s="53"/>
      <c r="F32" s="44" t="s">
        <v>554</v>
      </c>
    </row>
    <row r="33" spans="1:6" x14ac:dyDescent="0.3">
      <c r="A33" s="51"/>
      <c r="B33" s="73"/>
      <c r="C33" s="52"/>
      <c r="D33" s="52"/>
      <c r="E33" s="53"/>
      <c r="F33" s="44" t="s">
        <v>554</v>
      </c>
    </row>
    <row r="34" spans="1:6" x14ac:dyDescent="0.3">
      <c r="A34" s="51"/>
      <c r="B34" s="73"/>
      <c r="C34" s="52"/>
      <c r="D34" s="52"/>
      <c r="E34" s="53"/>
      <c r="F34" s="44" t="s">
        <v>554</v>
      </c>
    </row>
    <row r="35" spans="1:6" x14ac:dyDescent="0.3">
      <c r="A35" s="51"/>
      <c r="B35" s="73"/>
      <c r="C35" s="52"/>
      <c r="D35" s="52"/>
      <c r="E35" s="53"/>
      <c r="F35" s="44" t="s">
        <v>554</v>
      </c>
    </row>
    <row r="36" spans="1:6" x14ac:dyDescent="0.3">
      <c r="A36" s="51"/>
      <c r="B36" s="73"/>
      <c r="C36" s="52"/>
      <c r="D36" s="52"/>
      <c r="E36" s="53"/>
      <c r="F36" s="44" t="s">
        <v>554</v>
      </c>
    </row>
    <row r="37" spans="1:6" x14ac:dyDescent="0.3">
      <c r="A37" s="51"/>
      <c r="B37" s="73"/>
      <c r="C37" s="52"/>
      <c r="D37" s="52"/>
      <c r="E37" s="53"/>
      <c r="F37" s="44" t="s">
        <v>554</v>
      </c>
    </row>
    <row r="38" spans="1:6" x14ac:dyDescent="0.3">
      <c r="A38" s="51"/>
      <c r="B38" s="73"/>
      <c r="C38" s="52"/>
      <c r="D38" s="52"/>
      <c r="E38" s="53"/>
      <c r="F38" s="44" t="s">
        <v>554</v>
      </c>
    </row>
    <row r="39" spans="1:6" x14ac:dyDescent="0.3">
      <c r="A39" s="51"/>
      <c r="B39" s="73"/>
      <c r="C39" s="52"/>
      <c r="D39" s="52"/>
      <c r="E39" s="53"/>
      <c r="F39" s="44" t="s">
        <v>554</v>
      </c>
    </row>
    <row r="40" spans="1:6" x14ac:dyDescent="0.3">
      <c r="A40" s="51"/>
      <c r="B40" s="73"/>
      <c r="C40" s="52"/>
      <c r="D40" s="52"/>
      <c r="E40" s="53"/>
      <c r="F40" s="44" t="s">
        <v>554</v>
      </c>
    </row>
    <row r="41" spans="1:6" x14ac:dyDescent="0.3">
      <c r="A41" s="51"/>
      <c r="B41" s="73"/>
      <c r="C41" s="52"/>
      <c r="D41" s="52"/>
      <c r="E41" s="53"/>
      <c r="F41" s="44" t="s">
        <v>554</v>
      </c>
    </row>
    <row r="42" spans="1:6" x14ac:dyDescent="0.3">
      <c r="A42" s="51"/>
      <c r="B42" s="73"/>
      <c r="C42" s="52"/>
      <c r="D42" s="52"/>
      <c r="E42" s="53"/>
      <c r="F42" s="44" t="s">
        <v>554</v>
      </c>
    </row>
    <row r="43" spans="1:6" x14ac:dyDescent="0.3">
      <c r="A43" s="51"/>
      <c r="B43" s="73"/>
      <c r="C43" s="52"/>
      <c r="D43" s="52"/>
      <c r="E43" s="53"/>
      <c r="F43" s="44" t="s">
        <v>554</v>
      </c>
    </row>
    <row r="44" spans="1:6" x14ac:dyDescent="0.3">
      <c r="A44" s="51"/>
      <c r="B44" s="73"/>
      <c r="C44" s="52"/>
      <c r="D44" s="52"/>
      <c r="E44" s="53"/>
      <c r="F44" s="44" t="s">
        <v>554</v>
      </c>
    </row>
    <row r="45" spans="1:6" x14ac:dyDescent="0.3">
      <c r="A45" s="51"/>
      <c r="B45" s="73"/>
      <c r="C45" s="52"/>
      <c r="D45" s="52"/>
      <c r="E45" s="53"/>
      <c r="F45" s="44" t="s">
        <v>554</v>
      </c>
    </row>
    <row r="46" spans="1:6" x14ac:dyDescent="0.3">
      <c r="A46" s="51"/>
      <c r="B46" s="73"/>
      <c r="C46" s="52"/>
      <c r="D46" s="52"/>
      <c r="E46" s="53"/>
      <c r="F46" s="44" t="s">
        <v>554</v>
      </c>
    </row>
    <row r="47" spans="1:6" x14ac:dyDescent="0.3">
      <c r="A47" s="51"/>
      <c r="B47" s="73"/>
      <c r="C47" s="52"/>
      <c r="D47" s="52"/>
      <c r="E47" s="53"/>
      <c r="F47" s="44" t="s">
        <v>554</v>
      </c>
    </row>
    <row r="48" spans="1:6" x14ac:dyDescent="0.3">
      <c r="A48" s="51"/>
      <c r="B48" s="73"/>
      <c r="C48" s="52"/>
      <c r="D48" s="52"/>
      <c r="E48" s="53"/>
      <c r="F48" s="44" t="s">
        <v>554</v>
      </c>
    </row>
    <row r="49" spans="1:6" x14ac:dyDescent="0.3">
      <c r="A49" s="51"/>
      <c r="B49" s="73"/>
      <c r="C49" s="52"/>
      <c r="D49" s="52"/>
      <c r="E49" s="53"/>
      <c r="F49" s="44" t="s">
        <v>554</v>
      </c>
    </row>
    <row r="50" spans="1:6" x14ac:dyDescent="0.3">
      <c r="A50" s="51"/>
      <c r="B50" s="73"/>
      <c r="C50" s="52"/>
      <c r="D50" s="52"/>
      <c r="E50" s="53"/>
      <c r="F50" s="44" t="s">
        <v>554</v>
      </c>
    </row>
    <row r="51" spans="1:6" x14ac:dyDescent="0.3">
      <c r="A51" s="51"/>
      <c r="B51" s="73"/>
      <c r="C51" s="52"/>
      <c r="D51" s="52"/>
      <c r="E51" s="53"/>
      <c r="F51" s="44" t="s">
        <v>554</v>
      </c>
    </row>
    <row r="52" spans="1:6" x14ac:dyDescent="0.3">
      <c r="A52" s="51"/>
      <c r="B52" s="73"/>
      <c r="C52" s="52"/>
      <c r="D52" s="52"/>
      <c r="E52" s="53"/>
      <c r="F52" s="44" t="s">
        <v>554</v>
      </c>
    </row>
    <row r="53" spans="1:6" x14ac:dyDescent="0.3">
      <c r="A53" s="51"/>
      <c r="B53" s="73"/>
      <c r="C53" s="52"/>
      <c r="D53" s="52"/>
      <c r="E53" s="53"/>
      <c r="F53" s="44" t="s">
        <v>554</v>
      </c>
    </row>
    <row r="54" spans="1:6" x14ac:dyDescent="0.3">
      <c r="A54" s="51"/>
      <c r="B54" s="73"/>
      <c r="C54" s="52"/>
      <c r="D54" s="52"/>
      <c r="E54" s="53"/>
      <c r="F54" s="44" t="s">
        <v>554</v>
      </c>
    </row>
    <row r="55" spans="1:6" x14ac:dyDescent="0.3">
      <c r="A55" s="51"/>
      <c r="B55" s="73"/>
      <c r="C55" s="52"/>
      <c r="D55" s="52"/>
      <c r="E55" s="53"/>
      <c r="F55" s="44" t="s">
        <v>554</v>
      </c>
    </row>
    <row r="56" spans="1:6" x14ac:dyDescent="0.3">
      <c r="A56" s="51"/>
      <c r="B56" s="73"/>
      <c r="C56" s="52"/>
      <c r="D56" s="52"/>
      <c r="E56" s="53"/>
      <c r="F56" s="44" t="s">
        <v>554</v>
      </c>
    </row>
    <row r="57" spans="1:6" x14ac:dyDescent="0.3">
      <c r="A57" s="51"/>
      <c r="B57" s="73"/>
      <c r="C57" s="52"/>
      <c r="D57" s="52"/>
      <c r="E57" s="53"/>
      <c r="F57" s="44" t="s">
        <v>554</v>
      </c>
    </row>
    <row r="58" spans="1:6" x14ac:dyDescent="0.3">
      <c r="A58" s="51"/>
      <c r="B58" s="73"/>
      <c r="C58" s="52"/>
      <c r="D58" s="52"/>
      <c r="E58" s="53"/>
      <c r="F58" s="44" t="s">
        <v>554</v>
      </c>
    </row>
    <row r="59" spans="1:6" x14ac:dyDescent="0.3">
      <c r="A59" s="51"/>
      <c r="B59" s="73"/>
      <c r="C59" s="52"/>
      <c r="D59" s="52"/>
      <c r="E59" s="53"/>
      <c r="F59" s="44" t="s">
        <v>554</v>
      </c>
    </row>
    <row r="60" spans="1:6" x14ac:dyDescent="0.3">
      <c r="A60" s="51"/>
      <c r="B60" s="73"/>
      <c r="C60" s="52"/>
      <c r="D60" s="52"/>
      <c r="E60" s="53"/>
      <c r="F60" s="44" t="s">
        <v>554</v>
      </c>
    </row>
    <row r="61" spans="1:6" x14ac:dyDescent="0.3">
      <c r="A61" s="51"/>
      <c r="B61" s="73"/>
      <c r="C61" s="52"/>
      <c r="D61" s="52"/>
      <c r="E61" s="53"/>
      <c r="F61" s="44" t="s">
        <v>554</v>
      </c>
    </row>
    <row r="62" spans="1:6" x14ac:dyDescent="0.3">
      <c r="A62" s="51"/>
      <c r="B62" s="73"/>
      <c r="C62" s="52"/>
      <c r="D62" s="52"/>
      <c r="E62" s="53"/>
      <c r="F62" s="44" t="s">
        <v>554</v>
      </c>
    </row>
    <row r="63" spans="1:6" x14ac:dyDescent="0.3">
      <c r="A63" s="51"/>
      <c r="B63" s="73"/>
      <c r="C63" s="52"/>
      <c r="D63" s="52"/>
      <c r="E63" s="53"/>
      <c r="F63" s="44" t="s">
        <v>554</v>
      </c>
    </row>
    <row r="64" spans="1:6" x14ac:dyDescent="0.3">
      <c r="A64" s="51"/>
      <c r="B64" s="73"/>
      <c r="C64" s="52"/>
      <c r="D64" s="52"/>
      <c r="E64" s="53"/>
      <c r="F64" s="44" t="s">
        <v>554</v>
      </c>
    </row>
    <row r="65" spans="1:6" x14ac:dyDescent="0.3">
      <c r="A65" s="51"/>
      <c r="B65" s="73"/>
      <c r="C65" s="52"/>
      <c r="D65" s="52"/>
      <c r="E65" s="53"/>
      <c r="F65" s="44" t="s">
        <v>554</v>
      </c>
    </row>
    <row r="66" spans="1:6" x14ac:dyDescent="0.3">
      <c r="A66" s="51"/>
      <c r="B66" s="73"/>
      <c r="C66" s="52"/>
      <c r="D66" s="52"/>
      <c r="E66" s="53"/>
      <c r="F66" s="44" t="s">
        <v>554</v>
      </c>
    </row>
    <row r="67" spans="1:6" x14ac:dyDescent="0.3">
      <c r="A67" s="51"/>
      <c r="B67" s="73"/>
      <c r="C67" s="52"/>
      <c r="D67" s="52"/>
      <c r="E67" s="53"/>
      <c r="F67" s="44" t="s">
        <v>554</v>
      </c>
    </row>
    <row r="68" spans="1:6" x14ac:dyDescent="0.3">
      <c r="A68" s="51"/>
      <c r="B68" s="73"/>
      <c r="C68" s="52"/>
      <c r="D68" s="52"/>
      <c r="E68" s="53"/>
      <c r="F68" s="44" t="s">
        <v>554</v>
      </c>
    </row>
    <row r="69" spans="1:6" x14ac:dyDescent="0.3">
      <c r="A69" s="51"/>
      <c r="B69" s="73"/>
      <c r="C69" s="52"/>
      <c r="D69" s="52"/>
      <c r="E69" s="53"/>
      <c r="F69" s="44" t="s">
        <v>554</v>
      </c>
    </row>
    <row r="70" spans="1:6" x14ac:dyDescent="0.3">
      <c r="A70" s="51"/>
      <c r="B70" s="73"/>
      <c r="C70" s="52"/>
      <c r="D70" s="52"/>
      <c r="E70" s="53"/>
      <c r="F70" s="44" t="s">
        <v>554</v>
      </c>
    </row>
    <row r="71" spans="1:6" x14ac:dyDescent="0.3">
      <c r="A71" s="51"/>
      <c r="B71" s="73"/>
      <c r="C71" s="52"/>
      <c r="D71" s="52"/>
      <c r="E71" s="53"/>
      <c r="F71" s="44" t="s">
        <v>554</v>
      </c>
    </row>
    <row r="72" spans="1:6" x14ac:dyDescent="0.3">
      <c r="A72" s="51"/>
      <c r="B72" s="73"/>
      <c r="C72" s="52"/>
      <c r="D72" s="52"/>
      <c r="E72" s="53"/>
      <c r="F72" s="44" t="s">
        <v>554</v>
      </c>
    </row>
    <row r="73" spans="1:6" x14ac:dyDescent="0.3">
      <c r="A73" s="51"/>
      <c r="B73" s="73"/>
      <c r="C73" s="52"/>
      <c r="D73" s="52"/>
      <c r="E73" s="53"/>
      <c r="F73" s="44" t="s">
        <v>554</v>
      </c>
    </row>
    <row r="74" spans="1:6" x14ac:dyDescent="0.3">
      <c r="A74" s="51"/>
      <c r="B74" s="73"/>
      <c r="C74" s="52"/>
      <c r="D74" s="52"/>
      <c r="E74" s="53"/>
      <c r="F74" s="44" t="s">
        <v>554</v>
      </c>
    </row>
    <row r="75" spans="1:6" x14ac:dyDescent="0.3">
      <c r="A75" s="51"/>
      <c r="B75" s="73"/>
      <c r="C75" s="52"/>
      <c r="D75" s="52"/>
      <c r="E75" s="53"/>
      <c r="F75" s="44" t="s">
        <v>554</v>
      </c>
    </row>
    <row r="76" spans="1:6" x14ac:dyDescent="0.3">
      <c r="A76" s="51"/>
      <c r="B76" s="73"/>
      <c r="C76" s="52"/>
      <c r="D76" s="52"/>
      <c r="E76" s="53"/>
      <c r="F76" s="44" t="s">
        <v>554</v>
      </c>
    </row>
    <row r="77" spans="1:6" x14ac:dyDescent="0.3">
      <c r="A77" s="51"/>
      <c r="B77" s="73"/>
      <c r="C77" s="52"/>
      <c r="D77" s="52"/>
      <c r="E77" s="53"/>
      <c r="F77" s="44" t="s">
        <v>554</v>
      </c>
    </row>
    <row r="78" spans="1:6" x14ac:dyDescent="0.3">
      <c r="A78" s="51"/>
      <c r="B78" s="73"/>
      <c r="C78" s="52"/>
      <c r="D78" s="52"/>
      <c r="E78" s="53"/>
      <c r="F78" s="44" t="s">
        <v>554</v>
      </c>
    </row>
    <row r="79" spans="1:6" x14ac:dyDescent="0.3">
      <c r="A79" s="51"/>
      <c r="B79" s="73"/>
      <c r="C79" s="52"/>
      <c r="D79" s="52"/>
      <c r="E79" s="53"/>
      <c r="F79" s="44" t="s">
        <v>554</v>
      </c>
    </row>
    <row r="80" spans="1:6" x14ac:dyDescent="0.3">
      <c r="A80" s="51"/>
      <c r="B80" s="73"/>
      <c r="C80" s="52"/>
      <c r="D80" s="52"/>
      <c r="E80" s="53"/>
      <c r="F80" s="44" t="s">
        <v>554</v>
      </c>
    </row>
    <row r="81" spans="1:6" x14ac:dyDescent="0.3">
      <c r="A81" s="51"/>
      <c r="B81" s="73"/>
      <c r="C81" s="52"/>
      <c r="D81" s="52"/>
      <c r="E81" s="53"/>
      <c r="F81" s="44" t="s">
        <v>554</v>
      </c>
    </row>
    <row r="82" spans="1:6" x14ac:dyDescent="0.3">
      <c r="A82" s="51"/>
      <c r="B82" s="73"/>
      <c r="C82" s="52"/>
      <c r="D82" s="52"/>
      <c r="E82" s="53"/>
      <c r="F82" s="44" t="s">
        <v>554</v>
      </c>
    </row>
    <row r="83" spans="1:6" x14ac:dyDescent="0.3">
      <c r="A83" s="51"/>
      <c r="B83" s="73"/>
      <c r="C83" s="52"/>
      <c r="D83" s="52"/>
      <c r="E83" s="53"/>
      <c r="F83" s="44" t="s">
        <v>554</v>
      </c>
    </row>
    <row r="84" spans="1:6" x14ac:dyDescent="0.3">
      <c r="A84" s="51"/>
      <c r="B84" s="73"/>
      <c r="C84" s="52"/>
      <c r="D84" s="52"/>
      <c r="E84" s="53"/>
      <c r="F84" s="44" t="s">
        <v>554</v>
      </c>
    </row>
    <row r="85" spans="1:6" x14ac:dyDescent="0.3">
      <c r="A85" s="51"/>
      <c r="B85" s="73"/>
      <c r="C85" s="52"/>
      <c r="D85" s="52"/>
      <c r="E85" s="53"/>
      <c r="F85" s="44" t="s">
        <v>554</v>
      </c>
    </row>
    <row r="86" spans="1:6" x14ac:dyDescent="0.3">
      <c r="A86" s="51"/>
      <c r="B86" s="73"/>
      <c r="C86" s="52"/>
      <c r="D86" s="52"/>
      <c r="E86" s="53"/>
      <c r="F86" s="44" t="s">
        <v>554</v>
      </c>
    </row>
    <row r="87" spans="1:6" x14ac:dyDescent="0.3">
      <c r="A87" s="51"/>
      <c r="B87" s="73"/>
      <c r="C87" s="52"/>
      <c r="D87" s="52"/>
      <c r="E87" s="53"/>
      <c r="F87" s="44" t="s">
        <v>554</v>
      </c>
    </row>
    <row r="88" spans="1:6" x14ac:dyDescent="0.3">
      <c r="A88" s="51"/>
      <c r="B88" s="73"/>
      <c r="C88" s="52"/>
      <c r="D88" s="52"/>
      <c r="E88" s="53"/>
      <c r="F88" s="44" t="s">
        <v>554</v>
      </c>
    </row>
    <row r="89" spans="1:6" x14ac:dyDescent="0.3">
      <c r="A89" s="51"/>
      <c r="B89" s="73"/>
      <c r="C89" s="52"/>
      <c r="D89" s="52"/>
      <c r="E89" s="53"/>
      <c r="F89" s="44" t="s">
        <v>554</v>
      </c>
    </row>
    <row r="90" spans="1:6" x14ac:dyDescent="0.3">
      <c r="A90" s="51"/>
      <c r="B90" s="73"/>
      <c r="C90" s="52"/>
      <c r="D90" s="52"/>
      <c r="E90" s="53"/>
      <c r="F90" s="44" t="s">
        <v>554</v>
      </c>
    </row>
    <row r="91" spans="1:6" x14ac:dyDescent="0.3">
      <c r="A91" s="51"/>
      <c r="B91" s="73"/>
      <c r="C91" s="52"/>
      <c r="D91" s="52"/>
      <c r="E91" s="53"/>
      <c r="F91" s="44" t="s">
        <v>554</v>
      </c>
    </row>
    <row r="92" spans="1:6" x14ac:dyDescent="0.3">
      <c r="A92" s="51"/>
      <c r="B92" s="73"/>
      <c r="C92" s="52"/>
      <c r="D92" s="52"/>
      <c r="E92" s="53"/>
      <c r="F92" s="44" t="s">
        <v>554</v>
      </c>
    </row>
    <row r="93" spans="1:6" x14ac:dyDescent="0.3">
      <c r="A93" s="51"/>
      <c r="B93" s="73"/>
      <c r="C93" s="52"/>
      <c r="D93" s="52"/>
      <c r="E93" s="53"/>
      <c r="F93" s="44" t="s">
        <v>554</v>
      </c>
    </row>
    <row r="94" spans="1:6" x14ac:dyDescent="0.3">
      <c r="A94" s="51"/>
      <c r="B94" s="73"/>
      <c r="C94" s="52"/>
      <c r="D94" s="52"/>
      <c r="E94" s="53"/>
      <c r="F94" s="44" t="s">
        <v>554</v>
      </c>
    </row>
    <row r="95" spans="1:6" x14ac:dyDescent="0.3">
      <c r="A95" s="51"/>
      <c r="B95" s="73"/>
      <c r="C95" s="52"/>
      <c r="D95" s="52"/>
      <c r="E95" s="53"/>
      <c r="F95" s="44" t="s">
        <v>554</v>
      </c>
    </row>
    <row r="96" spans="1:6" x14ac:dyDescent="0.3">
      <c r="A96" s="51"/>
      <c r="B96" s="73"/>
      <c r="C96" s="52"/>
      <c r="D96" s="52"/>
      <c r="E96" s="53"/>
      <c r="F96" s="44" t="s">
        <v>554</v>
      </c>
    </row>
    <row r="97" spans="1:6" x14ac:dyDescent="0.3">
      <c r="A97" s="51"/>
      <c r="B97" s="73"/>
      <c r="C97" s="52"/>
      <c r="D97" s="52"/>
      <c r="E97" s="53"/>
      <c r="F97" s="44" t="s">
        <v>554</v>
      </c>
    </row>
    <row r="98" spans="1:6" x14ac:dyDescent="0.3">
      <c r="A98" s="51"/>
      <c r="B98" s="73"/>
      <c r="C98" s="52"/>
      <c r="D98" s="52"/>
      <c r="E98" s="53"/>
      <c r="F98" s="44" t="s">
        <v>554</v>
      </c>
    </row>
    <row r="99" spans="1:6" x14ac:dyDescent="0.3">
      <c r="A99" s="51"/>
      <c r="B99" s="73"/>
      <c r="C99" s="52"/>
      <c r="D99" s="52"/>
      <c r="E99" s="53"/>
      <c r="F99" s="44" t="s">
        <v>554</v>
      </c>
    </row>
    <row r="100" spans="1:6" x14ac:dyDescent="0.3">
      <c r="A100" s="51"/>
      <c r="B100" s="73"/>
      <c r="C100" s="52"/>
      <c r="D100" s="52"/>
      <c r="E100" s="53"/>
      <c r="F100" s="44" t="s">
        <v>554</v>
      </c>
    </row>
    <row r="101" spans="1:6" x14ac:dyDescent="0.3">
      <c r="A101" s="51"/>
      <c r="B101" s="73"/>
      <c r="C101" s="52"/>
      <c r="D101" s="52"/>
      <c r="E101" s="53"/>
      <c r="F101" s="44" t="s">
        <v>554</v>
      </c>
    </row>
    <row r="102" spans="1:6" x14ac:dyDescent="0.3">
      <c r="A102" s="51"/>
      <c r="B102" s="73"/>
      <c r="C102" s="52"/>
      <c r="D102" s="52"/>
      <c r="E102" s="53"/>
      <c r="F102" s="44" t="s">
        <v>554</v>
      </c>
    </row>
    <row r="103" spans="1:6" x14ac:dyDescent="0.3">
      <c r="A103" s="51"/>
      <c r="B103" s="73"/>
      <c r="C103" s="52"/>
      <c r="D103" s="52"/>
      <c r="E103" s="53"/>
      <c r="F103" s="44" t="s">
        <v>554</v>
      </c>
    </row>
    <row r="104" spans="1:6" x14ac:dyDescent="0.3">
      <c r="A104" s="51"/>
      <c r="B104" s="73"/>
      <c r="C104" s="52"/>
      <c r="D104" s="52"/>
      <c r="E104" s="53"/>
      <c r="F104" s="44" t="s">
        <v>554</v>
      </c>
    </row>
    <row r="105" spans="1:6" x14ac:dyDescent="0.3">
      <c r="A105" s="51"/>
      <c r="B105" s="73"/>
      <c r="C105" s="52"/>
      <c r="D105" s="52"/>
      <c r="E105" s="53"/>
      <c r="F105" s="44" t="s">
        <v>554</v>
      </c>
    </row>
    <row r="106" spans="1:6" x14ac:dyDescent="0.3">
      <c r="A106" s="51"/>
      <c r="B106" s="73"/>
      <c r="C106" s="52"/>
      <c r="D106" s="52"/>
      <c r="E106" s="53"/>
      <c r="F106" s="44" t="s">
        <v>554</v>
      </c>
    </row>
    <row r="107" spans="1:6" x14ac:dyDescent="0.3">
      <c r="A107" s="51"/>
      <c r="B107" s="73"/>
      <c r="C107" s="52"/>
      <c r="D107" s="52"/>
      <c r="E107" s="53"/>
      <c r="F107" s="44" t="s">
        <v>554</v>
      </c>
    </row>
    <row r="108" spans="1:6" x14ac:dyDescent="0.3">
      <c r="A108" s="51"/>
      <c r="B108" s="73"/>
      <c r="C108" s="52"/>
      <c r="D108" s="52"/>
      <c r="E108" s="53"/>
      <c r="F108" s="44" t="s">
        <v>554</v>
      </c>
    </row>
    <row r="109" spans="1:6" x14ac:dyDescent="0.3">
      <c r="A109" s="51"/>
      <c r="B109" s="73"/>
      <c r="C109" s="52"/>
      <c r="D109" s="52"/>
      <c r="E109" s="53"/>
      <c r="F109" s="44" t="s">
        <v>554</v>
      </c>
    </row>
    <row r="110" spans="1:6" x14ac:dyDescent="0.3">
      <c r="A110" s="51"/>
      <c r="B110" s="73"/>
      <c r="C110" s="52"/>
      <c r="D110" s="52"/>
      <c r="E110" s="53"/>
      <c r="F110" s="44" t="s">
        <v>554</v>
      </c>
    </row>
    <row r="111" spans="1:6" x14ac:dyDescent="0.3">
      <c r="A111" s="51"/>
      <c r="B111" s="73"/>
      <c r="C111" s="52"/>
      <c r="D111" s="52"/>
      <c r="E111" s="53"/>
      <c r="F111" s="44" t="s">
        <v>554</v>
      </c>
    </row>
    <row r="112" spans="1:6" x14ac:dyDescent="0.3">
      <c r="A112" s="51"/>
      <c r="B112" s="73"/>
      <c r="C112" s="52"/>
      <c r="D112" s="52"/>
      <c r="E112" s="53"/>
      <c r="F112" s="44" t="s">
        <v>554</v>
      </c>
    </row>
    <row r="113" spans="1:6" x14ac:dyDescent="0.3">
      <c r="A113" s="51"/>
      <c r="B113" s="73"/>
      <c r="C113" s="52"/>
      <c r="D113" s="52"/>
      <c r="E113" s="53"/>
      <c r="F113" s="44" t="s">
        <v>554</v>
      </c>
    </row>
    <row r="114" spans="1:6" x14ac:dyDescent="0.3">
      <c r="A114" s="51"/>
      <c r="B114" s="73"/>
      <c r="C114" s="52"/>
      <c r="D114" s="52"/>
      <c r="E114" s="53"/>
      <c r="F114" s="44" t="s">
        <v>554</v>
      </c>
    </row>
    <row r="115" spans="1:6" x14ac:dyDescent="0.3">
      <c r="A115" s="51"/>
      <c r="B115" s="73"/>
      <c r="C115" s="52"/>
      <c r="D115" s="52"/>
      <c r="E115" s="53"/>
      <c r="F115" s="44" t="s">
        <v>554</v>
      </c>
    </row>
    <row r="116" spans="1:6" x14ac:dyDescent="0.3">
      <c r="A116" s="51"/>
      <c r="B116" s="73"/>
      <c r="C116" s="52"/>
      <c r="D116" s="52"/>
      <c r="E116" s="53"/>
      <c r="F116" s="44" t="s">
        <v>554</v>
      </c>
    </row>
    <row r="117" spans="1:6" x14ac:dyDescent="0.3">
      <c r="A117" s="51"/>
      <c r="B117" s="73"/>
      <c r="C117" s="52"/>
      <c r="D117" s="52"/>
      <c r="E117" s="53"/>
      <c r="F117" s="44" t="s">
        <v>554</v>
      </c>
    </row>
    <row r="118" spans="1:6" x14ac:dyDescent="0.3">
      <c r="A118" s="51"/>
      <c r="B118" s="73"/>
      <c r="C118" s="52"/>
      <c r="D118" s="52"/>
      <c r="E118" s="53"/>
      <c r="F118" s="44" t="s">
        <v>554</v>
      </c>
    </row>
    <row r="119" spans="1:6" x14ac:dyDescent="0.3">
      <c r="A119" s="51"/>
      <c r="B119" s="73"/>
      <c r="C119" s="52"/>
      <c r="D119" s="52"/>
      <c r="E119" s="53"/>
      <c r="F119" s="44" t="s">
        <v>554</v>
      </c>
    </row>
    <row r="120" spans="1:6" x14ac:dyDescent="0.3">
      <c r="A120" s="51"/>
      <c r="B120" s="73"/>
      <c r="C120" s="52"/>
      <c r="D120" s="52"/>
      <c r="E120" s="53"/>
      <c r="F120" s="44" t="s">
        <v>554</v>
      </c>
    </row>
    <row r="121" spans="1:6" x14ac:dyDescent="0.3">
      <c r="A121" s="51"/>
      <c r="B121" s="73"/>
      <c r="C121" s="52"/>
      <c r="D121" s="52"/>
      <c r="E121" s="53"/>
      <c r="F121" s="44" t="s">
        <v>554</v>
      </c>
    </row>
    <row r="122" spans="1:6" x14ac:dyDescent="0.3">
      <c r="A122" s="51"/>
      <c r="B122" s="73"/>
      <c r="C122" s="52"/>
      <c r="D122" s="52"/>
      <c r="E122" s="53"/>
      <c r="F122" s="44" t="s">
        <v>554</v>
      </c>
    </row>
    <row r="123" spans="1:6" x14ac:dyDescent="0.3">
      <c r="A123" s="51"/>
      <c r="B123" s="73"/>
      <c r="C123" s="52"/>
      <c r="D123" s="52"/>
      <c r="E123" s="53"/>
      <c r="F123" s="44" t="s">
        <v>554</v>
      </c>
    </row>
    <row r="124" spans="1:6" x14ac:dyDescent="0.3">
      <c r="A124" s="51"/>
      <c r="B124" s="73"/>
      <c r="C124" s="52"/>
      <c r="D124" s="52"/>
      <c r="E124" s="53"/>
      <c r="F124" s="44" t="s">
        <v>554</v>
      </c>
    </row>
    <row r="125" spans="1:6" x14ac:dyDescent="0.3">
      <c r="A125" s="51"/>
      <c r="B125" s="73"/>
      <c r="C125" s="52"/>
      <c r="D125" s="52"/>
      <c r="E125" s="53"/>
      <c r="F125" s="44" t="s">
        <v>554</v>
      </c>
    </row>
    <row r="126" spans="1:6" x14ac:dyDescent="0.3">
      <c r="A126" s="51"/>
      <c r="B126" s="73"/>
      <c r="C126" s="52"/>
      <c r="D126" s="52"/>
      <c r="E126" s="53"/>
      <c r="F126" s="44" t="s">
        <v>554</v>
      </c>
    </row>
    <row r="127" spans="1:6" x14ac:dyDescent="0.3">
      <c r="A127" s="51"/>
      <c r="B127" s="73"/>
      <c r="C127" s="52"/>
      <c r="D127" s="52"/>
      <c r="E127" s="53"/>
      <c r="F127" s="44" t="s">
        <v>554</v>
      </c>
    </row>
    <row r="128" spans="1:6" x14ac:dyDescent="0.3">
      <c r="A128" s="51"/>
      <c r="B128" s="73"/>
      <c r="C128" s="52"/>
      <c r="D128" s="52"/>
      <c r="E128" s="53"/>
      <c r="F128" s="44" t="s">
        <v>554</v>
      </c>
    </row>
    <row r="129" spans="1:6" x14ac:dyDescent="0.3">
      <c r="A129" s="51"/>
      <c r="B129" s="73"/>
      <c r="C129" s="52"/>
      <c r="D129" s="52"/>
      <c r="E129" s="53"/>
      <c r="F129" s="44" t="s">
        <v>554</v>
      </c>
    </row>
    <row r="130" spans="1:6" x14ac:dyDescent="0.3">
      <c r="A130" s="51"/>
      <c r="B130" s="73"/>
      <c r="C130" s="52"/>
      <c r="D130" s="52"/>
      <c r="E130" s="53"/>
      <c r="F130" s="44" t="s">
        <v>554</v>
      </c>
    </row>
    <row r="131" spans="1:6" x14ac:dyDescent="0.3">
      <c r="A131" s="51"/>
      <c r="B131" s="73"/>
      <c r="C131" s="52"/>
      <c r="D131" s="52"/>
      <c r="E131" s="53"/>
      <c r="F131" s="44" t="s">
        <v>554</v>
      </c>
    </row>
    <row r="132" spans="1:6" x14ac:dyDescent="0.3">
      <c r="A132" s="51"/>
      <c r="B132" s="73"/>
      <c r="C132" s="52"/>
      <c r="D132" s="52"/>
      <c r="E132" s="53"/>
      <c r="F132" s="44" t="s">
        <v>554</v>
      </c>
    </row>
    <row r="133" spans="1:6" x14ac:dyDescent="0.3">
      <c r="A133" s="51"/>
      <c r="B133" s="73"/>
      <c r="C133" s="52"/>
      <c r="D133" s="52"/>
      <c r="E133" s="53"/>
      <c r="F133" s="44" t="s">
        <v>554</v>
      </c>
    </row>
    <row r="134" spans="1:6" x14ac:dyDescent="0.3">
      <c r="A134" s="51"/>
      <c r="B134" s="73"/>
      <c r="C134" s="52"/>
      <c r="D134" s="52"/>
      <c r="E134" s="53"/>
      <c r="F134" s="44" t="s">
        <v>554</v>
      </c>
    </row>
    <row r="135" spans="1:6" x14ac:dyDescent="0.3">
      <c r="A135" s="51"/>
      <c r="B135" s="73"/>
      <c r="C135" s="52"/>
      <c r="D135" s="52"/>
      <c r="E135" s="53"/>
      <c r="F135" s="44" t="s">
        <v>554</v>
      </c>
    </row>
    <row r="136" spans="1:6" x14ac:dyDescent="0.3">
      <c r="A136" s="51"/>
      <c r="B136" s="73"/>
      <c r="C136" s="52"/>
      <c r="D136" s="52"/>
      <c r="E136" s="53"/>
      <c r="F136" s="44" t="s">
        <v>554</v>
      </c>
    </row>
    <row r="137" spans="1:6" x14ac:dyDescent="0.3">
      <c r="A137" s="51"/>
      <c r="B137" s="73"/>
      <c r="C137" s="52"/>
      <c r="D137" s="52"/>
      <c r="E137" s="53"/>
      <c r="F137" s="44" t="s">
        <v>554</v>
      </c>
    </row>
    <row r="138" spans="1:6" x14ac:dyDescent="0.3">
      <c r="A138" s="51"/>
      <c r="B138" s="73"/>
      <c r="C138" s="52"/>
      <c r="D138" s="52"/>
      <c r="E138" s="53"/>
      <c r="F138" s="44" t="s">
        <v>554</v>
      </c>
    </row>
    <row r="139" spans="1:6" x14ac:dyDescent="0.3">
      <c r="A139" s="51"/>
      <c r="B139" s="73"/>
      <c r="C139" s="52"/>
      <c r="D139" s="52"/>
      <c r="E139" s="53"/>
      <c r="F139" s="44" t="s">
        <v>554</v>
      </c>
    </row>
    <row r="140" spans="1:6" x14ac:dyDescent="0.3">
      <c r="A140" s="51"/>
      <c r="B140" s="73"/>
      <c r="C140" s="52"/>
      <c r="D140" s="52"/>
      <c r="E140" s="53"/>
      <c r="F140" s="44" t="s">
        <v>554</v>
      </c>
    </row>
    <row r="141" spans="1:6" x14ac:dyDescent="0.3">
      <c r="A141" s="51"/>
      <c r="B141" s="73"/>
      <c r="C141" s="52"/>
      <c r="D141" s="52"/>
      <c r="E141" s="53"/>
      <c r="F141" s="44" t="s">
        <v>554</v>
      </c>
    </row>
    <row r="142" spans="1:6" x14ac:dyDescent="0.3">
      <c r="A142" s="51"/>
      <c r="B142" s="73"/>
      <c r="C142" s="52"/>
      <c r="D142" s="52"/>
      <c r="E142" s="53"/>
      <c r="F142" s="44" t="s">
        <v>554</v>
      </c>
    </row>
    <row r="143" spans="1:6" x14ac:dyDescent="0.3">
      <c r="A143" s="51"/>
      <c r="B143" s="73"/>
      <c r="C143" s="52"/>
      <c r="D143" s="52"/>
      <c r="E143" s="53"/>
      <c r="F143" s="44" t="s">
        <v>554</v>
      </c>
    </row>
    <row r="144" spans="1:6" x14ac:dyDescent="0.3">
      <c r="A144" s="51"/>
      <c r="B144" s="73"/>
      <c r="C144" s="52"/>
      <c r="D144" s="52"/>
      <c r="E144" s="53"/>
      <c r="F144" s="44" t="s">
        <v>554</v>
      </c>
    </row>
    <row r="145" spans="1:6" x14ac:dyDescent="0.3">
      <c r="A145" s="51"/>
      <c r="B145" s="73"/>
      <c r="C145" s="52"/>
      <c r="D145" s="52"/>
      <c r="E145" s="53"/>
      <c r="F145" s="44" t="s">
        <v>554</v>
      </c>
    </row>
    <row r="146" spans="1:6" x14ac:dyDescent="0.3">
      <c r="A146" s="51"/>
      <c r="B146" s="73"/>
      <c r="C146" s="52"/>
      <c r="D146" s="52"/>
      <c r="E146" s="53"/>
      <c r="F146" s="44" t="s">
        <v>554</v>
      </c>
    </row>
    <row r="147" spans="1:6" x14ac:dyDescent="0.3">
      <c r="A147" s="51"/>
      <c r="B147" s="73"/>
      <c r="C147" s="52"/>
      <c r="D147" s="52"/>
      <c r="E147" s="53"/>
      <c r="F147" s="44" t="s">
        <v>554</v>
      </c>
    </row>
    <row r="148" spans="1:6" x14ac:dyDescent="0.3">
      <c r="A148" s="51"/>
      <c r="B148" s="73"/>
      <c r="C148" s="52"/>
      <c r="D148" s="52"/>
      <c r="E148" s="53"/>
      <c r="F148" s="44" t="s">
        <v>554</v>
      </c>
    </row>
    <row r="149" spans="1:6" x14ac:dyDescent="0.3">
      <c r="A149" s="51"/>
      <c r="B149" s="73"/>
      <c r="C149" s="52"/>
      <c r="D149" s="52"/>
      <c r="E149" s="53"/>
      <c r="F149" s="44" t="s">
        <v>554</v>
      </c>
    </row>
    <row r="150" spans="1:6" x14ac:dyDescent="0.3">
      <c r="A150" s="51"/>
      <c r="B150" s="73"/>
      <c r="C150" s="52"/>
      <c r="D150" s="52"/>
      <c r="E150" s="53"/>
      <c r="F150" s="44" t="s">
        <v>554</v>
      </c>
    </row>
    <row r="151" spans="1:6" x14ac:dyDescent="0.3">
      <c r="A151" s="51"/>
      <c r="B151" s="73"/>
      <c r="C151" s="52"/>
      <c r="D151" s="52"/>
      <c r="E151" s="53"/>
      <c r="F151" s="44" t="s">
        <v>554</v>
      </c>
    </row>
    <row r="152" spans="1:6" x14ac:dyDescent="0.3">
      <c r="A152" s="51"/>
      <c r="B152" s="73"/>
      <c r="C152" s="52"/>
      <c r="D152" s="52"/>
      <c r="E152" s="53"/>
      <c r="F152" s="44" t="s">
        <v>554</v>
      </c>
    </row>
    <row r="153" spans="1:6" x14ac:dyDescent="0.3">
      <c r="A153" s="51"/>
      <c r="B153" s="73"/>
      <c r="C153" s="52"/>
      <c r="D153" s="52"/>
      <c r="E153" s="53"/>
      <c r="F153" s="44" t="s">
        <v>554</v>
      </c>
    </row>
    <row r="154" spans="1:6" x14ac:dyDescent="0.3">
      <c r="A154" s="51"/>
      <c r="B154" s="73"/>
      <c r="C154" s="52"/>
      <c r="D154" s="52"/>
      <c r="E154" s="53"/>
      <c r="F154" s="44" t="s">
        <v>554</v>
      </c>
    </row>
    <row r="155" spans="1:6" x14ac:dyDescent="0.3">
      <c r="A155" s="51"/>
      <c r="B155" s="73"/>
      <c r="C155" s="52"/>
      <c r="D155" s="52"/>
      <c r="E155" s="53"/>
      <c r="F155" s="44" t="s">
        <v>554</v>
      </c>
    </row>
    <row r="156" spans="1:6" x14ac:dyDescent="0.3">
      <c r="A156" s="51"/>
      <c r="B156" s="73"/>
      <c r="C156" s="52"/>
      <c r="D156" s="52"/>
      <c r="E156" s="53"/>
      <c r="F156" s="44" t="s">
        <v>554</v>
      </c>
    </row>
    <row r="157" spans="1:6" x14ac:dyDescent="0.3">
      <c r="A157" s="51"/>
      <c r="B157" s="73"/>
      <c r="C157" s="52"/>
      <c r="D157" s="52"/>
      <c r="E157" s="53"/>
      <c r="F157" s="44" t="s">
        <v>554</v>
      </c>
    </row>
    <row r="158" spans="1:6" x14ac:dyDescent="0.3">
      <c r="A158" s="51"/>
      <c r="B158" s="73"/>
      <c r="C158" s="52"/>
      <c r="D158" s="52"/>
      <c r="E158" s="53"/>
      <c r="F158" s="44" t="s">
        <v>554</v>
      </c>
    </row>
    <row r="159" spans="1:6" x14ac:dyDescent="0.3">
      <c r="A159" s="51"/>
      <c r="B159" s="73"/>
      <c r="C159" s="52"/>
      <c r="D159" s="52"/>
      <c r="E159" s="53"/>
      <c r="F159" s="44" t="s">
        <v>554</v>
      </c>
    </row>
    <row r="160" spans="1:6" x14ac:dyDescent="0.3">
      <c r="A160" s="51"/>
      <c r="B160" s="73"/>
      <c r="C160" s="52"/>
      <c r="D160" s="52"/>
      <c r="E160" s="53"/>
      <c r="F160" s="44" t="s">
        <v>554</v>
      </c>
    </row>
    <row r="161" spans="1:6" x14ac:dyDescent="0.3">
      <c r="A161" s="51"/>
      <c r="B161" s="73"/>
      <c r="C161" s="52"/>
      <c r="D161" s="52"/>
      <c r="E161" s="53"/>
      <c r="F161" s="44" t="s">
        <v>554</v>
      </c>
    </row>
    <row r="162" spans="1:6" x14ac:dyDescent="0.3">
      <c r="A162" s="51"/>
      <c r="B162" s="73"/>
      <c r="C162" s="52"/>
      <c r="D162" s="52"/>
      <c r="E162" s="53"/>
      <c r="F162" s="44" t="s">
        <v>554</v>
      </c>
    </row>
    <row r="163" spans="1:6" x14ac:dyDescent="0.3">
      <c r="A163" s="51"/>
      <c r="B163" s="73"/>
      <c r="C163" s="52"/>
      <c r="D163" s="52"/>
      <c r="E163" s="53"/>
      <c r="F163" s="44" t="s">
        <v>554</v>
      </c>
    </row>
    <row r="164" spans="1:6" x14ac:dyDescent="0.3">
      <c r="A164" s="51"/>
      <c r="B164" s="73"/>
      <c r="C164" s="52"/>
      <c r="D164" s="52"/>
      <c r="E164" s="53"/>
      <c r="F164" s="44" t="s">
        <v>554</v>
      </c>
    </row>
    <row r="165" spans="1:6" x14ac:dyDescent="0.3">
      <c r="A165" s="51"/>
      <c r="B165" s="73"/>
      <c r="C165" s="52"/>
      <c r="D165" s="52"/>
      <c r="E165" s="53"/>
      <c r="F165" s="44" t="s">
        <v>554</v>
      </c>
    </row>
    <row r="166" spans="1:6" x14ac:dyDescent="0.3">
      <c r="A166" s="51"/>
      <c r="B166" s="73"/>
      <c r="C166" s="52"/>
      <c r="D166" s="52"/>
      <c r="E166" s="53"/>
      <c r="F166" s="44" t="s">
        <v>554</v>
      </c>
    </row>
    <row r="167" spans="1:6" x14ac:dyDescent="0.3">
      <c r="A167" s="51"/>
      <c r="B167" s="73"/>
      <c r="C167" s="52"/>
      <c r="D167" s="52"/>
      <c r="E167" s="53"/>
      <c r="F167" s="44" t="s">
        <v>554</v>
      </c>
    </row>
    <row r="168" spans="1:6" x14ac:dyDescent="0.3">
      <c r="A168" s="51"/>
      <c r="B168" s="73"/>
      <c r="C168" s="52"/>
      <c r="D168" s="52"/>
      <c r="E168" s="53"/>
      <c r="F168" s="44" t="s">
        <v>554</v>
      </c>
    </row>
    <row r="169" spans="1:6" x14ac:dyDescent="0.3">
      <c r="A169" s="51"/>
      <c r="B169" s="73"/>
      <c r="C169" s="52"/>
      <c r="D169" s="52"/>
      <c r="E169" s="53"/>
      <c r="F169" s="44" t="s">
        <v>554</v>
      </c>
    </row>
    <row r="170" spans="1:6" x14ac:dyDescent="0.3">
      <c r="A170" s="51"/>
      <c r="B170" s="73"/>
      <c r="C170" s="52"/>
      <c r="D170" s="52"/>
      <c r="E170" s="53"/>
      <c r="F170" s="44" t="s">
        <v>554</v>
      </c>
    </row>
    <row r="171" spans="1:6" x14ac:dyDescent="0.3">
      <c r="A171" s="51"/>
      <c r="B171" s="73"/>
      <c r="C171" s="52"/>
      <c r="D171" s="52"/>
      <c r="E171" s="53"/>
      <c r="F171" s="44" t="s">
        <v>554</v>
      </c>
    </row>
    <row r="172" spans="1:6" x14ac:dyDescent="0.3">
      <c r="A172" s="51"/>
      <c r="B172" s="73"/>
      <c r="C172" s="52"/>
      <c r="D172" s="52"/>
      <c r="E172" s="53"/>
      <c r="F172" s="44" t="s">
        <v>554</v>
      </c>
    </row>
    <row r="173" spans="1:6" x14ac:dyDescent="0.3">
      <c r="A173" s="51"/>
      <c r="B173" s="73"/>
      <c r="C173" s="52"/>
      <c r="D173" s="52"/>
      <c r="E173" s="53"/>
      <c r="F173" s="44" t="s">
        <v>554</v>
      </c>
    </row>
    <row r="174" spans="1:6" x14ac:dyDescent="0.3">
      <c r="A174" s="51"/>
      <c r="B174" s="73"/>
      <c r="C174" s="52"/>
      <c r="D174" s="52"/>
      <c r="E174" s="53"/>
      <c r="F174" s="44" t="s">
        <v>554</v>
      </c>
    </row>
    <row r="175" spans="1:6" x14ac:dyDescent="0.3">
      <c r="A175" s="51"/>
      <c r="B175" s="73"/>
      <c r="C175" s="52"/>
      <c r="D175" s="52"/>
      <c r="E175" s="53"/>
      <c r="F175" s="44" t="s">
        <v>554</v>
      </c>
    </row>
    <row r="176" spans="1:6" x14ac:dyDescent="0.3">
      <c r="A176" s="51"/>
      <c r="B176" s="73"/>
      <c r="C176" s="52"/>
      <c r="D176" s="52"/>
      <c r="E176" s="53"/>
      <c r="F176" s="44" t="s">
        <v>554</v>
      </c>
    </row>
    <row r="177" spans="1:6" x14ac:dyDescent="0.3">
      <c r="A177" s="51"/>
      <c r="B177" s="73"/>
      <c r="C177" s="52"/>
      <c r="D177" s="52"/>
      <c r="E177" s="53"/>
      <c r="F177" s="44" t="s">
        <v>554</v>
      </c>
    </row>
    <row r="178" spans="1:6" x14ac:dyDescent="0.3">
      <c r="A178" s="51"/>
      <c r="B178" s="73"/>
      <c r="C178" s="52"/>
      <c r="D178" s="52"/>
      <c r="E178" s="53"/>
      <c r="F178" s="44" t="s">
        <v>554</v>
      </c>
    </row>
    <row r="179" spans="1:6" x14ac:dyDescent="0.3">
      <c r="A179" s="51"/>
      <c r="B179" s="73"/>
      <c r="C179" s="52"/>
      <c r="D179" s="52"/>
      <c r="E179" s="53"/>
      <c r="F179" s="44" t="s">
        <v>554</v>
      </c>
    </row>
    <row r="180" spans="1:6" x14ac:dyDescent="0.3">
      <c r="A180" s="51"/>
      <c r="B180" s="73"/>
      <c r="C180" s="52"/>
      <c r="D180" s="52"/>
      <c r="E180" s="53"/>
      <c r="F180" s="44" t="s">
        <v>554</v>
      </c>
    </row>
    <row r="181" spans="1:6" x14ac:dyDescent="0.3">
      <c r="A181" s="51"/>
      <c r="B181" s="73"/>
      <c r="C181" s="52"/>
      <c r="D181" s="52"/>
      <c r="E181" s="53"/>
      <c r="F181" s="44" t="s">
        <v>554</v>
      </c>
    </row>
    <row r="182" spans="1:6" x14ac:dyDescent="0.3">
      <c r="A182" s="51"/>
      <c r="B182" s="73"/>
      <c r="C182" s="52"/>
      <c r="D182" s="52"/>
      <c r="E182" s="53"/>
      <c r="F182" s="44" t="s">
        <v>554</v>
      </c>
    </row>
    <row r="183" spans="1:6" x14ac:dyDescent="0.3">
      <c r="A183" s="51"/>
      <c r="B183" s="73"/>
      <c r="C183" s="52"/>
      <c r="D183" s="52"/>
      <c r="E183" s="53"/>
      <c r="F183" s="44" t="s">
        <v>554</v>
      </c>
    </row>
    <row r="184" spans="1:6" x14ac:dyDescent="0.3">
      <c r="A184" s="51"/>
      <c r="B184" s="73"/>
      <c r="C184" s="52"/>
      <c r="D184" s="52"/>
      <c r="E184" s="53"/>
      <c r="F184" s="44" t="s">
        <v>554</v>
      </c>
    </row>
    <row r="185" spans="1:6" x14ac:dyDescent="0.3">
      <c r="A185" s="51"/>
      <c r="B185" s="73"/>
      <c r="C185" s="52"/>
      <c r="D185" s="52"/>
      <c r="E185" s="53"/>
      <c r="F185" s="44" t="s">
        <v>554</v>
      </c>
    </row>
    <row r="186" spans="1:6" x14ac:dyDescent="0.3">
      <c r="A186" s="51"/>
      <c r="B186" s="73"/>
      <c r="C186" s="52"/>
      <c r="D186" s="52"/>
      <c r="E186" s="53"/>
      <c r="F186" s="44" t="s">
        <v>554</v>
      </c>
    </row>
    <row r="187" spans="1:6" x14ac:dyDescent="0.3">
      <c r="A187" s="51"/>
      <c r="B187" s="73"/>
      <c r="C187" s="52"/>
      <c r="D187" s="52"/>
      <c r="E187" s="53"/>
      <c r="F187" s="44" t="s">
        <v>554</v>
      </c>
    </row>
    <row r="188" spans="1:6" x14ac:dyDescent="0.3">
      <c r="A188" s="51"/>
      <c r="B188" s="73"/>
      <c r="C188" s="52"/>
      <c r="D188" s="52"/>
      <c r="E188" s="53"/>
      <c r="F188" s="44" t="s">
        <v>554</v>
      </c>
    </row>
    <row r="189" spans="1:6" x14ac:dyDescent="0.3">
      <c r="A189" s="51"/>
      <c r="B189" s="73"/>
      <c r="C189" s="52"/>
      <c r="D189" s="52"/>
      <c r="E189" s="53"/>
      <c r="F189" s="44" t="s">
        <v>554</v>
      </c>
    </row>
    <row r="190" spans="1:6" x14ac:dyDescent="0.3">
      <c r="A190" s="51"/>
      <c r="B190" s="73"/>
      <c r="C190" s="52"/>
      <c r="D190" s="52"/>
      <c r="E190" s="53"/>
      <c r="F190" s="44" t="s">
        <v>554</v>
      </c>
    </row>
    <row r="191" spans="1:6" x14ac:dyDescent="0.3">
      <c r="A191" s="51"/>
      <c r="B191" s="73"/>
      <c r="C191" s="52"/>
      <c r="D191" s="52"/>
      <c r="E191" s="53"/>
      <c r="F191" s="44" t="s">
        <v>554</v>
      </c>
    </row>
    <row r="192" spans="1:6" x14ac:dyDescent="0.3">
      <c r="A192" s="51"/>
      <c r="B192" s="73"/>
      <c r="C192" s="52"/>
      <c r="D192" s="52"/>
      <c r="E192" s="53"/>
      <c r="F192" s="44" t="s">
        <v>554</v>
      </c>
    </row>
    <row r="193" spans="1:6" x14ac:dyDescent="0.3">
      <c r="A193" s="51"/>
      <c r="B193" s="73"/>
      <c r="C193" s="52"/>
      <c r="D193" s="52"/>
      <c r="E193" s="53"/>
      <c r="F193" s="44" t="s">
        <v>554</v>
      </c>
    </row>
    <row r="194" spans="1:6" x14ac:dyDescent="0.3">
      <c r="A194" s="51"/>
      <c r="B194" s="73"/>
      <c r="C194" s="52"/>
      <c r="D194" s="52"/>
      <c r="E194" s="53"/>
      <c r="F194" s="44" t="s">
        <v>554</v>
      </c>
    </row>
    <row r="195" spans="1:6" x14ac:dyDescent="0.3">
      <c r="A195" s="51"/>
      <c r="B195" s="73"/>
      <c r="C195" s="52"/>
      <c r="D195" s="52"/>
      <c r="E195" s="53"/>
      <c r="F195" s="44" t="s">
        <v>554</v>
      </c>
    </row>
    <row r="196" spans="1:6" x14ac:dyDescent="0.3">
      <c r="A196" s="51"/>
      <c r="B196" s="73"/>
      <c r="C196" s="52"/>
      <c r="D196" s="52"/>
      <c r="E196" s="53"/>
      <c r="F196" s="44" t="s">
        <v>554</v>
      </c>
    </row>
    <row r="197" spans="1:6" x14ac:dyDescent="0.3">
      <c r="A197" s="51"/>
      <c r="B197" s="73"/>
      <c r="C197" s="52"/>
      <c r="D197" s="52"/>
      <c r="E197" s="53"/>
      <c r="F197" s="44" t="s">
        <v>554</v>
      </c>
    </row>
    <row r="198" spans="1:6" x14ac:dyDescent="0.3">
      <c r="A198" s="51"/>
      <c r="B198" s="73"/>
      <c r="C198" s="52"/>
      <c r="D198" s="52"/>
      <c r="E198" s="53"/>
      <c r="F198" s="44" t="s">
        <v>554</v>
      </c>
    </row>
    <row r="199" spans="1:6" x14ac:dyDescent="0.3">
      <c r="A199" s="51"/>
      <c r="B199" s="73"/>
      <c r="C199" s="52"/>
      <c r="D199" s="52"/>
      <c r="E199" s="53"/>
      <c r="F199" s="44" t="s">
        <v>554</v>
      </c>
    </row>
    <row r="200" spans="1:6" x14ac:dyDescent="0.3">
      <c r="A200" s="51"/>
      <c r="B200" s="73"/>
      <c r="C200" s="52"/>
      <c r="D200" s="52"/>
      <c r="E200" s="53"/>
      <c r="F200" s="44" t="s">
        <v>554</v>
      </c>
    </row>
    <row r="201" spans="1:6" x14ac:dyDescent="0.3">
      <c r="A201" s="51"/>
      <c r="B201" s="73"/>
      <c r="C201" s="52"/>
      <c r="D201" s="52"/>
      <c r="E201" s="53"/>
      <c r="F201" s="44" t="s">
        <v>554</v>
      </c>
    </row>
    <row r="202" spans="1:6" x14ac:dyDescent="0.3">
      <c r="A202" s="51"/>
      <c r="B202" s="73"/>
      <c r="C202" s="52"/>
      <c r="D202" s="52"/>
      <c r="E202" s="53"/>
      <c r="F202" s="44" t="s">
        <v>554</v>
      </c>
    </row>
    <row r="203" spans="1:6" x14ac:dyDescent="0.3">
      <c r="A203" s="51"/>
      <c r="B203" s="73"/>
      <c r="C203" s="52"/>
      <c r="D203" s="52"/>
      <c r="E203" s="53"/>
      <c r="F203" s="44" t="s">
        <v>554</v>
      </c>
    </row>
    <row r="204" spans="1:6" x14ac:dyDescent="0.3">
      <c r="A204" s="51"/>
      <c r="B204" s="73"/>
      <c r="C204" s="52"/>
      <c r="D204" s="52"/>
      <c r="E204" s="53"/>
      <c r="F204" s="44" t="s">
        <v>554</v>
      </c>
    </row>
    <row r="205" spans="1:6" x14ac:dyDescent="0.3">
      <c r="A205" s="51"/>
      <c r="B205" s="73"/>
      <c r="C205" s="52"/>
      <c r="D205" s="52"/>
      <c r="E205" s="53"/>
      <c r="F205" s="44" t="s">
        <v>554</v>
      </c>
    </row>
    <row r="206" spans="1:6" x14ac:dyDescent="0.3">
      <c r="A206" s="51"/>
      <c r="B206" s="73"/>
      <c r="C206" s="52"/>
      <c r="D206" s="52"/>
      <c r="E206" s="53"/>
      <c r="F206" s="44" t="s">
        <v>554</v>
      </c>
    </row>
    <row r="207" spans="1:6" x14ac:dyDescent="0.3">
      <c r="A207" s="51"/>
      <c r="B207" s="73"/>
      <c r="C207" s="52"/>
      <c r="D207" s="52"/>
      <c r="E207" s="53"/>
      <c r="F207" s="44" t="s">
        <v>554</v>
      </c>
    </row>
    <row r="208" spans="1:6" x14ac:dyDescent="0.3">
      <c r="A208" s="51"/>
      <c r="B208" s="73"/>
      <c r="C208" s="52"/>
      <c r="D208" s="52"/>
      <c r="E208" s="53"/>
      <c r="F208" s="44" t="s">
        <v>554</v>
      </c>
    </row>
    <row r="209" spans="1:6" x14ac:dyDescent="0.3">
      <c r="A209" s="51"/>
      <c r="B209" s="73"/>
      <c r="C209" s="52"/>
      <c r="D209" s="52"/>
      <c r="E209" s="53"/>
      <c r="F209" s="44" t="s">
        <v>554</v>
      </c>
    </row>
    <row r="210" spans="1:6" x14ac:dyDescent="0.3">
      <c r="A210" s="51"/>
      <c r="B210" s="73"/>
      <c r="C210" s="52"/>
      <c r="D210" s="52"/>
      <c r="E210" s="53"/>
      <c r="F210" s="44" t="s">
        <v>554</v>
      </c>
    </row>
    <row r="211" spans="1:6" x14ac:dyDescent="0.3">
      <c r="A211" s="51"/>
      <c r="B211" s="73"/>
      <c r="C211" s="52"/>
      <c r="D211" s="52"/>
      <c r="E211" s="53"/>
      <c r="F211" s="44" t="s">
        <v>554</v>
      </c>
    </row>
    <row r="212" spans="1:6" x14ac:dyDescent="0.3">
      <c r="A212" s="51"/>
      <c r="B212" s="73"/>
      <c r="C212" s="52"/>
      <c r="D212" s="52"/>
      <c r="E212" s="53"/>
      <c r="F212" s="44" t="s">
        <v>554</v>
      </c>
    </row>
    <row r="213" spans="1:6" x14ac:dyDescent="0.3">
      <c r="A213" s="51"/>
      <c r="B213" s="73"/>
      <c r="C213" s="52"/>
      <c r="D213" s="52"/>
      <c r="E213" s="53"/>
      <c r="F213" s="44" t="s">
        <v>554</v>
      </c>
    </row>
    <row r="214" spans="1:6" x14ac:dyDescent="0.3">
      <c r="A214" s="51"/>
      <c r="B214" s="73"/>
      <c r="C214" s="52"/>
      <c r="D214" s="52"/>
      <c r="E214" s="53"/>
      <c r="F214" s="44" t="s">
        <v>554</v>
      </c>
    </row>
    <row r="215" spans="1:6" x14ac:dyDescent="0.3">
      <c r="A215" s="51"/>
      <c r="B215" s="73"/>
      <c r="C215" s="52"/>
      <c r="D215" s="52"/>
      <c r="E215" s="53"/>
      <c r="F215" s="44" t="s">
        <v>554</v>
      </c>
    </row>
    <row r="216" spans="1:6" x14ac:dyDescent="0.3">
      <c r="A216" s="51"/>
      <c r="B216" s="73"/>
      <c r="C216" s="52"/>
      <c r="D216" s="52"/>
      <c r="E216" s="53"/>
      <c r="F216" s="44" t="s">
        <v>554</v>
      </c>
    </row>
    <row r="217" spans="1:6" x14ac:dyDescent="0.3">
      <c r="A217" s="51"/>
      <c r="B217" s="73"/>
      <c r="C217" s="52"/>
      <c r="D217" s="52"/>
      <c r="E217" s="53"/>
      <c r="F217" s="44" t="s">
        <v>554</v>
      </c>
    </row>
    <row r="218" spans="1:6" x14ac:dyDescent="0.3">
      <c r="A218" s="51"/>
      <c r="B218" s="73"/>
      <c r="C218" s="52"/>
      <c r="D218" s="52"/>
      <c r="E218" s="53"/>
      <c r="F218" s="44" t="s">
        <v>554</v>
      </c>
    </row>
    <row r="219" spans="1:6" x14ac:dyDescent="0.3">
      <c r="A219" s="51"/>
      <c r="B219" s="73"/>
      <c r="C219" s="52"/>
      <c r="D219" s="52"/>
      <c r="E219" s="53"/>
      <c r="F219" s="44" t="s">
        <v>554</v>
      </c>
    </row>
    <row r="220" spans="1:6" x14ac:dyDescent="0.3">
      <c r="A220" s="51"/>
      <c r="B220" s="73"/>
      <c r="C220" s="52"/>
      <c r="D220" s="52"/>
      <c r="E220" s="53"/>
      <c r="F220" s="44" t="s">
        <v>554</v>
      </c>
    </row>
    <row r="221" spans="1:6" x14ac:dyDescent="0.3">
      <c r="A221" s="51"/>
      <c r="B221" s="73"/>
      <c r="C221" s="52"/>
      <c r="D221" s="52"/>
      <c r="E221" s="53"/>
      <c r="F221" s="44" t="s">
        <v>554</v>
      </c>
    </row>
    <row r="222" spans="1:6" x14ac:dyDescent="0.3">
      <c r="A222" s="51"/>
      <c r="B222" s="73"/>
      <c r="C222" s="52"/>
      <c r="D222" s="52"/>
      <c r="E222" s="53"/>
      <c r="F222" s="44" t="s">
        <v>554</v>
      </c>
    </row>
    <row r="223" spans="1:6" x14ac:dyDescent="0.3">
      <c r="A223" s="51"/>
      <c r="B223" s="73"/>
      <c r="C223" s="52"/>
      <c r="D223" s="52"/>
      <c r="E223" s="53"/>
      <c r="F223" s="44" t="s">
        <v>554</v>
      </c>
    </row>
    <row r="224" spans="1:6" x14ac:dyDescent="0.3">
      <c r="A224" s="51"/>
      <c r="B224" s="73"/>
      <c r="C224" s="52"/>
      <c r="D224" s="52"/>
      <c r="E224" s="53"/>
      <c r="F224" s="44" t="s">
        <v>554</v>
      </c>
    </row>
    <row r="225" spans="1:6" x14ac:dyDescent="0.3">
      <c r="A225" s="51"/>
      <c r="B225" s="73"/>
      <c r="C225" s="52"/>
      <c r="D225" s="52"/>
      <c r="E225" s="53"/>
      <c r="F225" s="44" t="s">
        <v>554</v>
      </c>
    </row>
    <row r="226" spans="1:6" x14ac:dyDescent="0.3">
      <c r="A226" s="51"/>
      <c r="B226" s="73"/>
      <c r="C226" s="52"/>
      <c r="D226" s="52"/>
      <c r="E226" s="53"/>
      <c r="F226" s="44" t="s">
        <v>554</v>
      </c>
    </row>
    <row r="227" spans="1:6" x14ac:dyDescent="0.3">
      <c r="A227" s="51"/>
      <c r="B227" s="73"/>
      <c r="C227" s="52"/>
      <c r="D227" s="52"/>
      <c r="E227" s="53"/>
      <c r="F227" s="44" t="s">
        <v>554</v>
      </c>
    </row>
    <row r="228" spans="1:6" x14ac:dyDescent="0.3">
      <c r="A228" s="51"/>
      <c r="B228" s="73"/>
      <c r="C228" s="52"/>
      <c r="D228" s="52"/>
      <c r="E228" s="53"/>
      <c r="F228" s="44" t="s">
        <v>554</v>
      </c>
    </row>
    <row r="229" spans="1:6" x14ac:dyDescent="0.3">
      <c r="A229" s="51"/>
      <c r="B229" s="73"/>
      <c r="C229" s="52"/>
      <c r="D229" s="52"/>
      <c r="E229" s="53"/>
      <c r="F229" s="44" t="s">
        <v>554</v>
      </c>
    </row>
    <row r="230" spans="1:6" x14ac:dyDescent="0.3">
      <c r="A230" s="51"/>
      <c r="B230" s="73"/>
      <c r="C230" s="52"/>
      <c r="D230" s="52"/>
      <c r="E230" s="53"/>
      <c r="F230" s="44" t="s">
        <v>554</v>
      </c>
    </row>
    <row r="231" spans="1:6" x14ac:dyDescent="0.3">
      <c r="A231" s="51"/>
      <c r="B231" s="73"/>
      <c r="C231" s="52"/>
      <c r="D231" s="52"/>
      <c r="E231" s="53"/>
      <c r="F231" s="44" t="s">
        <v>554</v>
      </c>
    </row>
    <row r="232" spans="1:6" x14ac:dyDescent="0.3">
      <c r="A232" s="51"/>
      <c r="B232" s="73"/>
      <c r="C232" s="52"/>
      <c r="D232" s="52"/>
      <c r="E232" s="53"/>
      <c r="F232" s="44" t="s">
        <v>554</v>
      </c>
    </row>
    <row r="233" spans="1:6" x14ac:dyDescent="0.3">
      <c r="A233" s="51"/>
      <c r="B233" s="73"/>
      <c r="C233" s="52"/>
      <c r="D233" s="52"/>
      <c r="E233" s="53"/>
      <c r="F233" s="44" t="s">
        <v>554</v>
      </c>
    </row>
    <row r="234" spans="1:6" x14ac:dyDescent="0.3">
      <c r="A234" s="51"/>
      <c r="B234" s="73"/>
      <c r="C234" s="52"/>
      <c r="D234" s="52"/>
      <c r="E234" s="53"/>
      <c r="F234" s="44" t="s">
        <v>554</v>
      </c>
    </row>
    <row r="235" spans="1:6" x14ac:dyDescent="0.3">
      <c r="A235" s="51"/>
      <c r="B235" s="73"/>
      <c r="C235" s="52"/>
      <c r="D235" s="52"/>
      <c r="E235" s="53"/>
      <c r="F235" s="44" t="s">
        <v>554</v>
      </c>
    </row>
    <row r="236" spans="1:6" x14ac:dyDescent="0.3">
      <c r="A236" s="51"/>
      <c r="B236" s="73"/>
      <c r="C236" s="52"/>
      <c r="D236" s="52"/>
      <c r="E236" s="53"/>
      <c r="F236" s="44" t="s">
        <v>554</v>
      </c>
    </row>
    <row r="237" spans="1:6" x14ac:dyDescent="0.3">
      <c r="A237" s="51"/>
      <c r="B237" s="73"/>
      <c r="C237" s="52"/>
      <c r="D237" s="52"/>
      <c r="E237" s="53"/>
      <c r="F237" s="44" t="s">
        <v>554</v>
      </c>
    </row>
    <row r="238" spans="1:6" x14ac:dyDescent="0.3">
      <c r="A238" s="51"/>
      <c r="B238" s="73"/>
      <c r="C238" s="52"/>
      <c r="D238" s="52"/>
      <c r="E238" s="53"/>
      <c r="F238" s="44" t="s">
        <v>554</v>
      </c>
    </row>
    <row r="239" spans="1:6" x14ac:dyDescent="0.3">
      <c r="A239" s="51"/>
      <c r="B239" s="73"/>
      <c r="C239" s="52"/>
      <c r="D239" s="52"/>
      <c r="E239" s="53"/>
      <c r="F239" s="44" t="s">
        <v>554</v>
      </c>
    </row>
    <row r="240" spans="1:6" x14ac:dyDescent="0.3">
      <c r="A240" s="51"/>
      <c r="B240" s="73"/>
      <c r="C240" s="52"/>
      <c r="D240" s="52"/>
      <c r="E240" s="53"/>
      <c r="F240" s="44" t="s">
        <v>554</v>
      </c>
    </row>
    <row r="241" spans="1:6" x14ac:dyDescent="0.3">
      <c r="A241" s="51"/>
      <c r="B241" s="73"/>
      <c r="C241" s="52"/>
      <c r="D241" s="52"/>
      <c r="E241" s="53"/>
      <c r="F241" s="44" t="s">
        <v>554</v>
      </c>
    </row>
    <row r="242" spans="1:6" x14ac:dyDescent="0.3">
      <c r="A242" s="51"/>
      <c r="B242" s="73"/>
      <c r="C242" s="52"/>
      <c r="D242" s="52"/>
      <c r="E242" s="53"/>
      <c r="F242" s="44" t="s">
        <v>554</v>
      </c>
    </row>
    <row r="243" spans="1:6" x14ac:dyDescent="0.3">
      <c r="A243" s="51"/>
      <c r="B243" s="73"/>
      <c r="C243" s="52"/>
      <c r="D243" s="52"/>
      <c r="E243" s="53"/>
      <c r="F243" s="44" t="s">
        <v>554</v>
      </c>
    </row>
    <row r="244" spans="1:6" x14ac:dyDescent="0.3">
      <c r="A244" s="51"/>
      <c r="B244" s="73"/>
      <c r="C244" s="52"/>
      <c r="D244" s="52"/>
      <c r="E244" s="53"/>
      <c r="F244" s="44" t="s">
        <v>554</v>
      </c>
    </row>
    <row r="245" spans="1:6" x14ac:dyDescent="0.3">
      <c r="A245" s="51"/>
      <c r="B245" s="73"/>
      <c r="C245" s="52"/>
      <c r="D245" s="52"/>
      <c r="E245" s="53"/>
      <c r="F245" s="44" t="s">
        <v>554</v>
      </c>
    </row>
    <row r="246" spans="1:6" x14ac:dyDescent="0.3">
      <c r="A246" s="51"/>
      <c r="B246" s="73"/>
      <c r="C246" s="52"/>
      <c r="D246" s="52"/>
      <c r="E246" s="53"/>
      <c r="F246" s="44" t="s">
        <v>554</v>
      </c>
    </row>
    <row r="247" spans="1:6" x14ac:dyDescent="0.3">
      <c r="A247" s="51"/>
      <c r="B247" s="73"/>
      <c r="C247" s="52"/>
      <c r="D247" s="52"/>
      <c r="E247" s="53"/>
      <c r="F247" s="44" t="s">
        <v>554</v>
      </c>
    </row>
    <row r="248" spans="1:6" x14ac:dyDescent="0.3">
      <c r="A248" s="51"/>
      <c r="B248" s="73"/>
      <c r="C248" s="52"/>
      <c r="D248" s="52"/>
      <c r="E248" s="53"/>
      <c r="F248" s="44" t="s">
        <v>554</v>
      </c>
    </row>
    <row r="249" spans="1:6" x14ac:dyDescent="0.3">
      <c r="A249" s="51"/>
      <c r="B249" s="73"/>
      <c r="C249" s="52"/>
      <c r="D249" s="52"/>
      <c r="E249" s="53"/>
      <c r="F249" s="44" t="s">
        <v>554</v>
      </c>
    </row>
    <row r="250" spans="1:6" x14ac:dyDescent="0.3">
      <c r="A250" s="51"/>
      <c r="B250" s="73"/>
      <c r="C250" s="52"/>
      <c r="D250" s="52"/>
      <c r="E250" s="53"/>
      <c r="F250" s="44" t="s">
        <v>554</v>
      </c>
    </row>
    <row r="251" spans="1:6" x14ac:dyDescent="0.3">
      <c r="A251" s="51"/>
      <c r="B251" s="73"/>
      <c r="C251" s="52"/>
      <c r="D251" s="52"/>
      <c r="E251" s="53"/>
      <c r="F251" s="44" t="s">
        <v>554</v>
      </c>
    </row>
    <row r="252" spans="1:6" x14ac:dyDescent="0.3">
      <c r="A252" s="51"/>
      <c r="B252" s="73"/>
      <c r="C252" s="52"/>
      <c r="D252" s="52"/>
      <c r="E252" s="53"/>
      <c r="F252" s="44" t="s">
        <v>554</v>
      </c>
    </row>
    <row r="253" spans="1:6" x14ac:dyDescent="0.3">
      <c r="A253" s="51"/>
      <c r="B253" s="73"/>
      <c r="C253" s="52"/>
      <c r="D253" s="52"/>
      <c r="E253" s="53"/>
      <c r="F253" s="44" t="s">
        <v>554</v>
      </c>
    </row>
    <row r="254" spans="1:6" x14ac:dyDescent="0.3">
      <c r="A254" s="51"/>
      <c r="B254" s="73"/>
      <c r="C254" s="52"/>
      <c r="D254" s="52"/>
      <c r="E254" s="53"/>
      <c r="F254" s="44" t="s">
        <v>554</v>
      </c>
    </row>
    <row r="255" spans="1:6" x14ac:dyDescent="0.3">
      <c r="A255" s="51"/>
      <c r="B255" s="73"/>
      <c r="C255" s="52"/>
      <c r="D255" s="52"/>
      <c r="E255" s="53"/>
      <c r="F255" s="44" t="s">
        <v>554</v>
      </c>
    </row>
    <row r="256" spans="1:6" x14ac:dyDescent="0.3">
      <c r="A256" s="51"/>
      <c r="B256" s="73"/>
      <c r="C256" s="52"/>
      <c r="D256" s="52"/>
      <c r="E256" s="53"/>
      <c r="F256" s="44" t="s">
        <v>554</v>
      </c>
    </row>
    <row r="257" spans="1:6" x14ac:dyDescent="0.3">
      <c r="A257" s="51"/>
      <c r="B257" s="73"/>
      <c r="C257" s="52"/>
      <c r="D257" s="52"/>
      <c r="E257" s="53"/>
      <c r="F257" s="44" t="s">
        <v>554</v>
      </c>
    </row>
    <row r="258" spans="1:6" x14ac:dyDescent="0.3">
      <c r="A258" s="51"/>
      <c r="B258" s="73"/>
      <c r="C258" s="52"/>
      <c r="D258" s="52"/>
      <c r="E258" s="53"/>
      <c r="F258" s="44" t="s">
        <v>554</v>
      </c>
    </row>
    <row r="259" spans="1:6" x14ac:dyDescent="0.3">
      <c r="A259" s="51"/>
      <c r="B259" s="73"/>
      <c r="C259" s="52"/>
      <c r="D259" s="52"/>
      <c r="E259" s="53"/>
      <c r="F259" s="44" t="s">
        <v>554</v>
      </c>
    </row>
    <row r="260" spans="1:6" x14ac:dyDescent="0.3">
      <c r="A260" s="51"/>
      <c r="B260" s="73"/>
      <c r="C260" s="52"/>
      <c r="D260" s="52"/>
      <c r="E260" s="53"/>
      <c r="F260" s="44" t="s">
        <v>554</v>
      </c>
    </row>
    <row r="261" spans="1:6" x14ac:dyDescent="0.3">
      <c r="A261" s="51"/>
      <c r="B261" s="73"/>
      <c r="C261" s="52"/>
      <c r="D261" s="52"/>
      <c r="E261" s="53"/>
      <c r="F261" s="44" t="s">
        <v>554</v>
      </c>
    </row>
    <row r="262" spans="1:6" x14ac:dyDescent="0.3">
      <c r="A262" s="51"/>
      <c r="B262" s="73"/>
      <c r="C262" s="52"/>
      <c r="D262" s="52"/>
      <c r="E262" s="53"/>
      <c r="F262" s="44" t="s">
        <v>554</v>
      </c>
    </row>
    <row r="263" spans="1:6" x14ac:dyDescent="0.3">
      <c r="A263" s="51"/>
      <c r="B263" s="73"/>
      <c r="C263" s="52"/>
      <c r="D263" s="52"/>
      <c r="E263" s="53"/>
      <c r="F263" s="44" t="s">
        <v>554</v>
      </c>
    </row>
    <row r="264" spans="1:6" x14ac:dyDescent="0.3">
      <c r="A264" s="51"/>
      <c r="B264" s="73"/>
      <c r="C264" s="52"/>
      <c r="D264" s="52"/>
      <c r="E264" s="53"/>
      <c r="F264" s="44" t="s">
        <v>554</v>
      </c>
    </row>
    <row r="265" spans="1:6" x14ac:dyDescent="0.3">
      <c r="A265" s="51"/>
      <c r="B265" s="73"/>
      <c r="C265" s="52"/>
      <c r="D265" s="52"/>
      <c r="E265" s="53"/>
      <c r="F265" s="44" t="s">
        <v>554</v>
      </c>
    </row>
    <row r="266" spans="1:6" x14ac:dyDescent="0.3">
      <c r="A266" s="51"/>
      <c r="B266" s="73"/>
      <c r="C266" s="52"/>
      <c r="D266" s="52"/>
      <c r="E266" s="53"/>
      <c r="F266" s="44" t="s">
        <v>554</v>
      </c>
    </row>
    <row r="267" spans="1:6" x14ac:dyDescent="0.3">
      <c r="A267" s="51"/>
      <c r="B267" s="73"/>
      <c r="C267" s="52"/>
      <c r="D267" s="52"/>
      <c r="E267" s="53"/>
      <c r="F267" s="44" t="s">
        <v>554</v>
      </c>
    </row>
    <row r="268" spans="1:6" x14ac:dyDescent="0.3">
      <c r="A268" s="51"/>
      <c r="B268" s="73"/>
      <c r="C268" s="52"/>
      <c r="D268" s="52"/>
      <c r="E268" s="53"/>
      <c r="F268" s="44" t="s">
        <v>554</v>
      </c>
    </row>
    <row r="269" spans="1:6" x14ac:dyDescent="0.3">
      <c r="A269" s="51"/>
      <c r="B269" s="73"/>
      <c r="C269" s="52"/>
      <c r="D269" s="52"/>
      <c r="E269" s="53"/>
      <c r="F269" s="44" t="s">
        <v>554</v>
      </c>
    </row>
    <row r="270" spans="1:6" x14ac:dyDescent="0.3">
      <c r="A270" s="51"/>
      <c r="B270" s="73"/>
      <c r="C270" s="52"/>
      <c r="D270" s="52"/>
      <c r="E270" s="53"/>
      <c r="F270" s="44" t="s">
        <v>554</v>
      </c>
    </row>
    <row r="271" spans="1:6" x14ac:dyDescent="0.3">
      <c r="A271" s="51"/>
      <c r="B271" s="73"/>
      <c r="C271" s="52"/>
      <c r="D271" s="52"/>
      <c r="E271" s="53"/>
      <c r="F271" s="44" t="s">
        <v>554</v>
      </c>
    </row>
    <row r="272" spans="1:6" x14ac:dyDescent="0.3">
      <c r="A272" s="51"/>
      <c r="B272" s="73"/>
      <c r="C272" s="52"/>
      <c r="D272" s="52"/>
      <c r="E272" s="53"/>
      <c r="F272" s="44" t="s">
        <v>554</v>
      </c>
    </row>
    <row r="273" spans="1:6" x14ac:dyDescent="0.3">
      <c r="A273" s="51"/>
      <c r="B273" s="73"/>
      <c r="C273" s="52"/>
      <c r="D273" s="52"/>
      <c r="E273" s="53"/>
      <c r="F273" s="44" t="s">
        <v>554</v>
      </c>
    </row>
    <row r="274" spans="1:6" x14ac:dyDescent="0.3">
      <c r="A274" s="51"/>
      <c r="B274" s="73"/>
      <c r="C274" s="52"/>
      <c r="D274" s="52"/>
      <c r="E274" s="53"/>
      <c r="F274" s="44" t="s">
        <v>554</v>
      </c>
    </row>
    <row r="275" spans="1:6" x14ac:dyDescent="0.3">
      <c r="A275" s="51"/>
      <c r="B275" s="73"/>
      <c r="C275" s="52"/>
      <c r="D275" s="52"/>
      <c r="E275" s="53"/>
      <c r="F275" s="44" t="s">
        <v>554</v>
      </c>
    </row>
    <row r="276" spans="1:6" x14ac:dyDescent="0.3">
      <c r="A276" s="51"/>
      <c r="B276" s="73"/>
      <c r="C276" s="52"/>
      <c r="D276" s="52"/>
      <c r="E276" s="53"/>
      <c r="F276" s="44" t="s">
        <v>554</v>
      </c>
    </row>
    <row r="277" spans="1:6" x14ac:dyDescent="0.3">
      <c r="A277" s="51"/>
      <c r="B277" s="73"/>
      <c r="C277" s="52"/>
      <c r="D277" s="52"/>
      <c r="E277" s="53"/>
      <c r="F277" s="44" t="s">
        <v>554</v>
      </c>
    </row>
    <row r="278" spans="1:6" x14ac:dyDescent="0.3">
      <c r="A278" s="51"/>
      <c r="B278" s="73"/>
      <c r="C278" s="52"/>
      <c r="D278" s="52"/>
      <c r="E278" s="53"/>
      <c r="F278" s="44" t="s">
        <v>554</v>
      </c>
    </row>
    <row r="279" spans="1:6" x14ac:dyDescent="0.3">
      <c r="A279" s="51"/>
      <c r="B279" s="73"/>
      <c r="C279" s="52"/>
      <c r="D279" s="52"/>
      <c r="E279" s="53"/>
      <c r="F279" s="44" t="s">
        <v>554</v>
      </c>
    </row>
    <row r="280" spans="1:6" x14ac:dyDescent="0.3">
      <c r="A280" s="51"/>
      <c r="B280" s="73"/>
      <c r="C280" s="52"/>
      <c r="D280" s="52"/>
      <c r="E280" s="53"/>
      <c r="F280" s="44" t="s">
        <v>554</v>
      </c>
    </row>
    <row r="281" spans="1:6" x14ac:dyDescent="0.3">
      <c r="A281" s="51"/>
      <c r="B281" s="73"/>
      <c r="C281" s="52"/>
      <c r="D281" s="52"/>
      <c r="E281" s="53"/>
      <c r="F281" s="44" t="s">
        <v>554</v>
      </c>
    </row>
    <row r="282" spans="1:6" x14ac:dyDescent="0.3">
      <c r="A282" s="51"/>
      <c r="B282" s="73"/>
      <c r="C282" s="52"/>
      <c r="D282" s="52"/>
      <c r="E282" s="53"/>
      <c r="F282" s="44" t="s">
        <v>554</v>
      </c>
    </row>
    <row r="283" spans="1:6" x14ac:dyDescent="0.3">
      <c r="A283" s="51"/>
      <c r="B283" s="73"/>
      <c r="C283" s="52"/>
      <c r="D283" s="52"/>
      <c r="E283" s="53"/>
      <c r="F283" s="44" t="s">
        <v>554</v>
      </c>
    </row>
    <row r="284" spans="1:6" x14ac:dyDescent="0.3">
      <c r="A284" s="51"/>
      <c r="B284" s="73"/>
      <c r="C284" s="52"/>
      <c r="D284" s="52"/>
      <c r="E284" s="53"/>
      <c r="F284" s="44" t="s">
        <v>554</v>
      </c>
    </row>
    <row r="285" spans="1:6" x14ac:dyDescent="0.3">
      <c r="A285" s="51"/>
      <c r="B285" s="73"/>
      <c r="C285" s="52"/>
      <c r="D285" s="52"/>
      <c r="E285" s="53"/>
      <c r="F285" s="44" t="s">
        <v>554</v>
      </c>
    </row>
    <row r="286" spans="1:6" x14ac:dyDescent="0.3">
      <c r="A286" s="51"/>
      <c r="B286" s="73"/>
      <c r="C286" s="52"/>
      <c r="D286" s="52"/>
      <c r="E286" s="53"/>
      <c r="F286" s="44" t="s">
        <v>554</v>
      </c>
    </row>
    <row r="287" spans="1:6" x14ac:dyDescent="0.3">
      <c r="A287" s="51"/>
      <c r="B287" s="73"/>
      <c r="C287" s="52"/>
      <c r="D287" s="52"/>
      <c r="E287" s="53"/>
      <c r="F287" s="44" t="s">
        <v>554</v>
      </c>
    </row>
    <row r="288" spans="1:6" x14ac:dyDescent="0.3">
      <c r="A288" s="51"/>
      <c r="B288" s="73"/>
      <c r="C288" s="52"/>
      <c r="D288" s="52"/>
      <c r="E288" s="53"/>
      <c r="F288" s="44" t="s">
        <v>554</v>
      </c>
    </row>
    <row r="289" spans="1:6" x14ac:dyDescent="0.3">
      <c r="A289" s="51"/>
      <c r="B289" s="73"/>
      <c r="C289" s="52"/>
      <c r="D289" s="52"/>
      <c r="E289" s="53"/>
      <c r="F289" s="44" t="s">
        <v>554</v>
      </c>
    </row>
    <row r="290" spans="1:6" x14ac:dyDescent="0.3">
      <c r="A290" s="51"/>
      <c r="B290" s="73"/>
      <c r="C290" s="52"/>
      <c r="D290" s="52"/>
      <c r="E290" s="53"/>
      <c r="F290" s="44" t="s">
        <v>554</v>
      </c>
    </row>
    <row r="291" spans="1:6" x14ac:dyDescent="0.3">
      <c r="A291" s="51"/>
      <c r="B291" s="73"/>
      <c r="C291" s="52"/>
      <c r="D291" s="52"/>
      <c r="E291" s="53"/>
      <c r="F291" s="44" t="s">
        <v>554</v>
      </c>
    </row>
    <row r="292" spans="1:6" x14ac:dyDescent="0.3">
      <c r="A292" s="51"/>
      <c r="B292" s="73"/>
      <c r="C292" s="52"/>
      <c r="D292" s="52"/>
      <c r="E292" s="53"/>
      <c r="F292" s="44" t="s">
        <v>554</v>
      </c>
    </row>
    <row r="293" spans="1:6" x14ac:dyDescent="0.3">
      <c r="A293" s="51"/>
      <c r="B293" s="73"/>
      <c r="C293" s="52"/>
      <c r="D293" s="52"/>
      <c r="E293" s="53"/>
      <c r="F293" s="44" t="s">
        <v>554</v>
      </c>
    </row>
    <row r="294" spans="1:6" x14ac:dyDescent="0.3">
      <c r="A294" s="51"/>
      <c r="B294" s="73"/>
      <c r="C294" s="52"/>
      <c r="D294" s="52"/>
      <c r="E294" s="53"/>
      <c r="F294" s="44" t="s">
        <v>554</v>
      </c>
    </row>
    <row r="295" spans="1:6" x14ac:dyDescent="0.3">
      <c r="A295" s="51"/>
      <c r="B295" s="73"/>
      <c r="C295" s="52"/>
      <c r="D295" s="52"/>
      <c r="E295" s="53"/>
      <c r="F295" s="44" t="s">
        <v>554</v>
      </c>
    </row>
    <row r="296" spans="1:6" x14ac:dyDescent="0.3">
      <c r="A296" s="51"/>
      <c r="B296" s="73"/>
      <c r="C296" s="52"/>
      <c r="D296" s="52"/>
      <c r="E296" s="53"/>
      <c r="F296" s="44" t="s">
        <v>554</v>
      </c>
    </row>
    <row r="297" spans="1:6" x14ac:dyDescent="0.3">
      <c r="A297" s="51"/>
      <c r="B297" s="73"/>
      <c r="C297" s="52"/>
      <c r="D297" s="52"/>
      <c r="E297" s="53"/>
      <c r="F297" s="44" t="s">
        <v>554</v>
      </c>
    </row>
    <row r="298" spans="1:6" x14ac:dyDescent="0.3">
      <c r="A298" s="51"/>
      <c r="B298" s="73"/>
      <c r="C298" s="52"/>
      <c r="D298" s="52"/>
      <c r="E298" s="53"/>
      <c r="F298" s="44" t="s">
        <v>554</v>
      </c>
    </row>
    <row r="299" spans="1:6" x14ac:dyDescent="0.3">
      <c r="A299" s="51"/>
      <c r="B299" s="73"/>
      <c r="C299" s="52"/>
      <c r="D299" s="52"/>
      <c r="E299" s="53"/>
      <c r="F299" s="44" t="s">
        <v>554</v>
      </c>
    </row>
    <row r="300" spans="1:6" x14ac:dyDescent="0.3">
      <c r="A300" s="51"/>
      <c r="B300" s="73"/>
      <c r="C300" s="52"/>
      <c r="D300" s="52"/>
      <c r="E300" s="53"/>
      <c r="F300" s="44" t="s">
        <v>554</v>
      </c>
    </row>
    <row r="301" spans="1:6" x14ac:dyDescent="0.3">
      <c r="A301" s="51"/>
      <c r="B301" s="73"/>
      <c r="C301" s="52"/>
      <c r="D301" s="52"/>
      <c r="E301" s="53"/>
      <c r="F301" s="44" t="s">
        <v>554</v>
      </c>
    </row>
    <row r="302" spans="1:6" x14ac:dyDescent="0.3">
      <c r="A302" s="51"/>
      <c r="B302" s="73"/>
      <c r="C302" s="52"/>
      <c r="D302" s="52"/>
      <c r="E302" s="53"/>
      <c r="F302" s="44" t="s">
        <v>554</v>
      </c>
    </row>
    <row r="303" spans="1:6" x14ac:dyDescent="0.3">
      <c r="A303" s="51"/>
      <c r="B303" s="73"/>
      <c r="C303" s="52"/>
      <c r="D303" s="52"/>
      <c r="E303" s="53"/>
      <c r="F303" s="44" t="s">
        <v>554</v>
      </c>
    </row>
    <row r="304" spans="1:6" x14ac:dyDescent="0.3">
      <c r="A304" s="51"/>
      <c r="B304" s="73"/>
      <c r="C304" s="52"/>
      <c r="D304" s="52"/>
      <c r="E304" s="53"/>
      <c r="F304" s="44" t="s">
        <v>554</v>
      </c>
    </row>
    <row r="305" spans="1:6" x14ac:dyDescent="0.3">
      <c r="A305" s="51"/>
      <c r="B305" s="73"/>
      <c r="C305" s="52"/>
      <c r="D305" s="52"/>
      <c r="E305" s="53"/>
      <c r="F305" s="44" t="s">
        <v>554</v>
      </c>
    </row>
    <row r="306" spans="1:6" x14ac:dyDescent="0.3">
      <c r="A306" s="51"/>
      <c r="B306" s="73"/>
      <c r="C306" s="52"/>
      <c r="D306" s="52"/>
      <c r="E306" s="53"/>
      <c r="F306" s="44" t="s">
        <v>554</v>
      </c>
    </row>
    <row r="307" spans="1:6" x14ac:dyDescent="0.3">
      <c r="A307" s="51"/>
      <c r="B307" s="73"/>
      <c r="C307" s="52"/>
      <c r="D307" s="52"/>
      <c r="E307" s="53"/>
      <c r="F307" s="44" t="s">
        <v>554</v>
      </c>
    </row>
    <row r="308" spans="1:6" x14ac:dyDescent="0.3">
      <c r="A308" s="51"/>
      <c r="B308" s="73"/>
      <c r="C308" s="52"/>
      <c r="D308" s="52"/>
      <c r="E308" s="53"/>
      <c r="F308" s="44" t="s">
        <v>554</v>
      </c>
    </row>
    <row r="309" spans="1:6" x14ac:dyDescent="0.3">
      <c r="A309" s="51"/>
      <c r="B309" s="73"/>
      <c r="C309" s="52"/>
      <c r="D309" s="52"/>
      <c r="E309" s="53"/>
      <c r="F309" s="44" t="s">
        <v>554</v>
      </c>
    </row>
    <row r="310" spans="1:6" x14ac:dyDescent="0.3">
      <c r="A310" s="51"/>
      <c r="B310" s="73"/>
      <c r="C310" s="52"/>
      <c r="D310" s="52"/>
      <c r="E310" s="53"/>
      <c r="F310" s="44" t="s">
        <v>554</v>
      </c>
    </row>
    <row r="311" spans="1:6" x14ac:dyDescent="0.3">
      <c r="A311" s="51"/>
      <c r="B311" s="73"/>
      <c r="C311" s="52"/>
      <c r="D311" s="52"/>
      <c r="E311" s="53"/>
      <c r="F311" s="44" t="s">
        <v>554</v>
      </c>
    </row>
    <row r="312" spans="1:6" x14ac:dyDescent="0.3">
      <c r="A312" s="51"/>
      <c r="B312" s="73"/>
      <c r="C312" s="52"/>
      <c r="D312" s="52"/>
      <c r="E312" s="53"/>
      <c r="F312" s="44" t="s">
        <v>554</v>
      </c>
    </row>
    <row r="313" spans="1:6" x14ac:dyDescent="0.3">
      <c r="A313" s="51"/>
      <c r="B313" s="73"/>
      <c r="C313" s="52"/>
      <c r="D313" s="52"/>
      <c r="E313" s="53"/>
      <c r="F313" s="44" t="s">
        <v>554</v>
      </c>
    </row>
    <row r="314" spans="1:6" x14ac:dyDescent="0.3">
      <c r="A314" s="51"/>
      <c r="B314" s="73"/>
      <c r="C314" s="52"/>
      <c r="D314" s="52"/>
      <c r="E314" s="53"/>
      <c r="F314" s="44" t="s">
        <v>554</v>
      </c>
    </row>
    <row r="315" spans="1:6" x14ac:dyDescent="0.3">
      <c r="A315" s="51"/>
      <c r="B315" s="73"/>
      <c r="C315" s="52"/>
      <c r="D315" s="52"/>
      <c r="E315" s="53"/>
      <c r="F315" s="44" t="s">
        <v>554</v>
      </c>
    </row>
    <row r="316" spans="1:6" x14ac:dyDescent="0.3">
      <c r="A316" s="51"/>
      <c r="B316" s="73"/>
      <c r="C316" s="52"/>
      <c r="D316" s="52"/>
      <c r="E316" s="53"/>
      <c r="F316" s="44" t="s">
        <v>554</v>
      </c>
    </row>
    <row r="317" spans="1:6" x14ac:dyDescent="0.3">
      <c r="A317" s="51"/>
      <c r="B317" s="73"/>
      <c r="C317" s="52"/>
      <c r="D317" s="52"/>
      <c r="E317" s="53"/>
      <c r="F317" s="44" t="s">
        <v>554</v>
      </c>
    </row>
    <row r="318" spans="1:6" x14ac:dyDescent="0.3">
      <c r="A318" s="51"/>
      <c r="B318" s="73"/>
      <c r="C318" s="52"/>
      <c r="D318" s="52"/>
      <c r="E318" s="53"/>
      <c r="F318" s="44" t="s">
        <v>554</v>
      </c>
    </row>
    <row r="319" spans="1:6" x14ac:dyDescent="0.3">
      <c r="A319" s="51"/>
      <c r="B319" s="73"/>
      <c r="C319" s="52"/>
      <c r="D319" s="52"/>
      <c r="E319" s="53"/>
      <c r="F319" s="44" t="s">
        <v>554</v>
      </c>
    </row>
    <row r="320" spans="1:6" x14ac:dyDescent="0.3">
      <c r="A320" s="51"/>
      <c r="B320" s="73"/>
      <c r="C320" s="52"/>
      <c r="D320" s="52"/>
      <c r="E320" s="53"/>
      <c r="F320" s="44" t="s">
        <v>554</v>
      </c>
    </row>
    <row r="321" spans="1:6" x14ac:dyDescent="0.3">
      <c r="A321" s="51"/>
      <c r="B321" s="73"/>
      <c r="C321" s="52"/>
      <c r="D321" s="52"/>
      <c r="E321" s="53"/>
      <c r="F321" s="44" t="s">
        <v>554</v>
      </c>
    </row>
    <row r="322" spans="1:6" x14ac:dyDescent="0.3">
      <c r="A322" s="51"/>
      <c r="B322" s="73"/>
      <c r="C322" s="52"/>
      <c r="D322" s="52"/>
      <c r="E322" s="53"/>
      <c r="F322" s="44" t="s">
        <v>554</v>
      </c>
    </row>
    <row r="323" spans="1:6" x14ac:dyDescent="0.3">
      <c r="A323" s="51"/>
      <c r="B323" s="73"/>
      <c r="C323" s="52"/>
      <c r="D323" s="52"/>
      <c r="E323" s="53"/>
      <c r="F323" s="44" t="s">
        <v>554</v>
      </c>
    </row>
    <row r="324" spans="1:6" x14ac:dyDescent="0.3">
      <c r="A324" s="51"/>
      <c r="B324" s="73"/>
      <c r="C324" s="52"/>
      <c r="D324" s="52"/>
      <c r="E324" s="53"/>
      <c r="F324" s="44" t="s">
        <v>554</v>
      </c>
    </row>
    <row r="325" spans="1:6" x14ac:dyDescent="0.3">
      <c r="A325" s="51"/>
      <c r="B325" s="73"/>
      <c r="C325" s="52"/>
      <c r="D325" s="52"/>
      <c r="E325" s="53"/>
      <c r="F325" s="44" t="s">
        <v>554</v>
      </c>
    </row>
    <row r="326" spans="1:6" x14ac:dyDescent="0.3">
      <c r="A326" s="51"/>
      <c r="B326" s="73"/>
      <c r="C326" s="52"/>
      <c r="D326" s="52"/>
      <c r="E326" s="53"/>
      <c r="F326" s="44" t="s">
        <v>554</v>
      </c>
    </row>
    <row r="327" spans="1:6" x14ac:dyDescent="0.3">
      <c r="A327" s="51"/>
      <c r="B327" s="73"/>
      <c r="C327" s="52"/>
      <c r="D327" s="52"/>
      <c r="E327" s="53"/>
      <c r="F327" s="44" t="s">
        <v>554</v>
      </c>
    </row>
    <row r="328" spans="1:6" x14ac:dyDescent="0.3">
      <c r="A328" s="51"/>
      <c r="B328" s="73"/>
      <c r="C328" s="52"/>
      <c r="D328" s="52"/>
      <c r="E328" s="53"/>
      <c r="F328" s="44" t="s">
        <v>554</v>
      </c>
    </row>
    <row r="329" spans="1:6" x14ac:dyDescent="0.3">
      <c r="A329" s="51"/>
      <c r="B329" s="73"/>
      <c r="C329" s="52"/>
      <c r="D329" s="52"/>
      <c r="E329" s="53"/>
      <c r="F329" s="44" t="s">
        <v>554</v>
      </c>
    </row>
    <row r="330" spans="1:6" x14ac:dyDescent="0.3">
      <c r="A330" s="51"/>
      <c r="B330" s="73"/>
      <c r="C330" s="52"/>
      <c r="D330" s="52"/>
      <c r="E330" s="53"/>
      <c r="F330" s="44" t="s">
        <v>554</v>
      </c>
    </row>
    <row r="331" spans="1:6" x14ac:dyDescent="0.3">
      <c r="A331" s="51"/>
      <c r="B331" s="73"/>
      <c r="C331" s="52"/>
      <c r="D331" s="52"/>
      <c r="E331" s="53"/>
      <c r="F331" s="44" t="s">
        <v>554</v>
      </c>
    </row>
    <row r="332" spans="1:6" x14ac:dyDescent="0.3">
      <c r="A332" s="51"/>
      <c r="B332" s="73"/>
      <c r="C332" s="52"/>
      <c r="D332" s="52"/>
      <c r="E332" s="53"/>
      <c r="F332" s="44" t="s">
        <v>554</v>
      </c>
    </row>
    <row r="333" spans="1:6" x14ac:dyDescent="0.3">
      <c r="A333" s="51"/>
      <c r="B333" s="73"/>
      <c r="C333" s="52"/>
      <c r="D333" s="52"/>
      <c r="E333" s="53"/>
      <c r="F333" s="44" t="s">
        <v>554</v>
      </c>
    </row>
    <row r="334" spans="1:6" x14ac:dyDescent="0.3">
      <c r="A334" s="51"/>
      <c r="B334" s="73"/>
      <c r="C334" s="52"/>
      <c r="D334" s="52"/>
      <c r="E334" s="53"/>
      <c r="F334" s="44" t="s">
        <v>554</v>
      </c>
    </row>
    <row r="335" spans="1:6" x14ac:dyDescent="0.3">
      <c r="A335" s="51"/>
      <c r="B335" s="73"/>
      <c r="C335" s="52"/>
      <c r="D335" s="52"/>
      <c r="E335" s="53"/>
      <c r="F335" s="44" t="s">
        <v>554</v>
      </c>
    </row>
    <row r="336" spans="1:6" x14ac:dyDescent="0.3">
      <c r="A336" s="51"/>
      <c r="B336" s="73"/>
      <c r="C336" s="52"/>
      <c r="D336" s="52"/>
      <c r="E336" s="53"/>
      <c r="F336" s="44" t="s">
        <v>554</v>
      </c>
    </row>
    <row r="337" spans="1:6" x14ac:dyDescent="0.3">
      <c r="A337" s="51"/>
      <c r="B337" s="73"/>
      <c r="C337" s="52"/>
      <c r="D337" s="52"/>
      <c r="E337" s="53"/>
      <c r="F337" s="44" t="s">
        <v>554</v>
      </c>
    </row>
    <row r="338" spans="1:6" x14ac:dyDescent="0.3">
      <c r="A338" s="51"/>
      <c r="B338" s="73"/>
      <c r="C338" s="52"/>
      <c r="D338" s="52"/>
      <c r="E338" s="53"/>
      <c r="F338" s="44" t="s">
        <v>554</v>
      </c>
    </row>
    <row r="339" spans="1:6" x14ac:dyDescent="0.3">
      <c r="A339" s="51"/>
      <c r="B339" s="73"/>
      <c r="C339" s="52"/>
      <c r="D339" s="52"/>
      <c r="E339" s="53"/>
      <c r="F339" s="44" t="s">
        <v>554</v>
      </c>
    </row>
    <row r="340" spans="1:6" x14ac:dyDescent="0.3">
      <c r="A340" s="51"/>
      <c r="B340" s="73"/>
      <c r="C340" s="52"/>
      <c r="D340" s="52"/>
      <c r="E340" s="53"/>
      <c r="F340" s="44" t="s">
        <v>554</v>
      </c>
    </row>
    <row r="341" spans="1:6" x14ac:dyDescent="0.3">
      <c r="A341" s="51"/>
      <c r="B341" s="73"/>
      <c r="C341" s="52"/>
      <c r="D341" s="52"/>
      <c r="E341" s="53"/>
      <c r="F341" s="44" t="s">
        <v>554</v>
      </c>
    </row>
    <row r="342" spans="1:6" x14ac:dyDescent="0.3">
      <c r="A342" s="51"/>
      <c r="B342" s="73"/>
      <c r="C342" s="52"/>
      <c r="D342" s="52"/>
      <c r="E342" s="53"/>
      <c r="F342" s="44" t="s">
        <v>554</v>
      </c>
    </row>
    <row r="343" spans="1:6" x14ac:dyDescent="0.3">
      <c r="A343" s="51"/>
      <c r="B343" s="73"/>
      <c r="C343" s="52"/>
      <c r="D343" s="52"/>
      <c r="E343" s="53"/>
      <c r="F343" s="44" t="s">
        <v>554</v>
      </c>
    </row>
    <row r="344" spans="1:6" x14ac:dyDescent="0.3">
      <c r="A344" s="51"/>
      <c r="B344" s="73"/>
      <c r="C344" s="52"/>
      <c r="D344" s="52"/>
      <c r="E344" s="53"/>
      <c r="F344" s="44" t="s">
        <v>554</v>
      </c>
    </row>
    <row r="345" spans="1:6" x14ac:dyDescent="0.3">
      <c r="A345" s="51"/>
      <c r="B345" s="73"/>
      <c r="C345" s="52"/>
      <c r="D345" s="52"/>
      <c r="E345" s="53"/>
      <c r="F345" s="44" t="s">
        <v>554</v>
      </c>
    </row>
    <row r="346" spans="1:6" x14ac:dyDescent="0.3">
      <c r="A346" s="51"/>
      <c r="B346" s="73"/>
      <c r="C346" s="52"/>
      <c r="D346" s="52"/>
      <c r="E346" s="53"/>
      <c r="F346" s="44" t="s">
        <v>554</v>
      </c>
    </row>
    <row r="347" spans="1:6" x14ac:dyDescent="0.3">
      <c r="A347" s="51"/>
      <c r="B347" s="73"/>
      <c r="C347" s="52"/>
      <c r="D347" s="52"/>
      <c r="E347" s="53"/>
      <c r="F347" s="44" t="s">
        <v>554</v>
      </c>
    </row>
    <row r="348" spans="1:6" x14ac:dyDescent="0.3">
      <c r="A348" s="51"/>
      <c r="B348" s="73"/>
      <c r="C348" s="52"/>
      <c r="D348" s="52"/>
      <c r="E348" s="53"/>
      <c r="F348" s="44" t="s">
        <v>554</v>
      </c>
    </row>
    <row r="349" spans="1:6" x14ac:dyDescent="0.3">
      <c r="A349" s="51"/>
      <c r="B349" s="73"/>
      <c r="C349" s="52"/>
      <c r="D349" s="52"/>
      <c r="E349" s="53"/>
      <c r="F349" s="44" t="s">
        <v>554</v>
      </c>
    </row>
    <row r="350" spans="1:6" x14ac:dyDescent="0.3">
      <c r="A350" s="51"/>
      <c r="B350" s="73"/>
      <c r="C350" s="52"/>
      <c r="D350" s="52"/>
      <c r="E350" s="53"/>
      <c r="F350" s="44" t="s">
        <v>554</v>
      </c>
    </row>
    <row r="351" spans="1:6" x14ac:dyDescent="0.3">
      <c r="A351" s="51"/>
      <c r="B351" s="73"/>
      <c r="C351" s="52"/>
      <c r="D351" s="52"/>
      <c r="E351" s="53"/>
      <c r="F351" s="44" t="s">
        <v>554</v>
      </c>
    </row>
    <row r="352" spans="1:6" x14ac:dyDescent="0.3">
      <c r="A352" s="51"/>
      <c r="B352" s="73"/>
      <c r="C352" s="52"/>
      <c r="D352" s="52"/>
      <c r="E352" s="53"/>
      <c r="F352" s="44" t="s">
        <v>554</v>
      </c>
    </row>
    <row r="353" spans="1:6" x14ac:dyDescent="0.3">
      <c r="A353" s="51"/>
      <c r="B353" s="73"/>
      <c r="C353" s="52"/>
      <c r="D353" s="52"/>
      <c r="E353" s="53"/>
      <c r="F353" s="44" t="s">
        <v>554</v>
      </c>
    </row>
    <row r="354" spans="1:6" x14ac:dyDescent="0.3">
      <c r="A354" s="51"/>
      <c r="B354" s="73"/>
      <c r="C354" s="52"/>
      <c r="D354" s="52"/>
      <c r="E354" s="53"/>
      <c r="F354" s="44" t="s">
        <v>554</v>
      </c>
    </row>
    <row r="355" spans="1:6" x14ac:dyDescent="0.3">
      <c r="A355" s="51"/>
      <c r="B355" s="73"/>
      <c r="C355" s="52"/>
      <c r="D355" s="52"/>
      <c r="E355" s="53"/>
      <c r="F355" s="44" t="s">
        <v>554</v>
      </c>
    </row>
    <row r="356" spans="1:6" x14ac:dyDescent="0.3">
      <c r="A356" s="51"/>
      <c r="B356" s="73"/>
      <c r="C356" s="52"/>
      <c r="D356" s="52"/>
      <c r="E356" s="53"/>
      <c r="F356" s="44" t="s">
        <v>554</v>
      </c>
    </row>
    <row r="357" spans="1:6" x14ac:dyDescent="0.3">
      <c r="A357" s="51"/>
      <c r="B357" s="73"/>
      <c r="C357" s="52"/>
      <c r="D357" s="52"/>
      <c r="E357" s="53"/>
      <c r="F357" s="44" t="s">
        <v>554</v>
      </c>
    </row>
    <row r="358" spans="1:6" x14ac:dyDescent="0.3">
      <c r="A358" s="51"/>
      <c r="B358" s="73"/>
      <c r="C358" s="52"/>
      <c r="D358" s="52"/>
      <c r="E358" s="53"/>
      <c r="F358" s="44" t="s">
        <v>554</v>
      </c>
    </row>
    <row r="359" spans="1:6" x14ac:dyDescent="0.3">
      <c r="A359" s="51"/>
      <c r="B359" s="73"/>
      <c r="C359" s="52"/>
      <c r="D359" s="52"/>
      <c r="E359" s="53"/>
      <c r="F359" s="44" t="s">
        <v>554</v>
      </c>
    </row>
    <row r="360" spans="1:6" x14ac:dyDescent="0.3">
      <c r="A360" s="51"/>
      <c r="B360" s="73"/>
      <c r="C360" s="52"/>
      <c r="D360" s="52"/>
      <c r="E360" s="53"/>
      <c r="F360" s="44" t="s">
        <v>554</v>
      </c>
    </row>
    <row r="361" spans="1:6" x14ac:dyDescent="0.3">
      <c r="A361" s="51"/>
      <c r="B361" s="73"/>
      <c r="C361" s="52"/>
      <c r="D361" s="52"/>
      <c r="E361" s="53"/>
      <c r="F361" s="44" t="s">
        <v>554</v>
      </c>
    </row>
    <row r="362" spans="1:6" x14ac:dyDescent="0.3">
      <c r="A362" s="51"/>
      <c r="B362" s="73"/>
      <c r="C362" s="52"/>
      <c r="D362" s="52"/>
      <c r="E362" s="53"/>
      <c r="F362" s="44" t="s">
        <v>554</v>
      </c>
    </row>
    <row r="363" spans="1:6" x14ac:dyDescent="0.3">
      <c r="A363" s="51"/>
      <c r="B363" s="73"/>
      <c r="C363" s="52"/>
      <c r="D363" s="52"/>
      <c r="E363" s="53"/>
      <c r="F363" s="44" t="s">
        <v>554</v>
      </c>
    </row>
    <row r="364" spans="1:6" x14ac:dyDescent="0.3">
      <c r="A364" s="51"/>
      <c r="B364" s="73"/>
      <c r="C364" s="52"/>
      <c r="D364" s="52"/>
      <c r="E364" s="53"/>
      <c r="F364" s="44" t="s">
        <v>554</v>
      </c>
    </row>
    <row r="365" spans="1:6" x14ac:dyDescent="0.3">
      <c r="A365" s="51"/>
      <c r="B365" s="73"/>
      <c r="C365" s="52"/>
      <c r="D365" s="52"/>
      <c r="E365" s="53"/>
      <c r="F365" s="44" t="s">
        <v>554</v>
      </c>
    </row>
    <row r="366" spans="1:6" x14ac:dyDescent="0.3">
      <c r="A366" s="51"/>
      <c r="B366" s="73"/>
      <c r="C366" s="52"/>
      <c r="D366" s="52"/>
      <c r="E366" s="53"/>
      <c r="F366" s="44" t="s">
        <v>554</v>
      </c>
    </row>
    <row r="367" spans="1:6" x14ac:dyDescent="0.3">
      <c r="A367" s="51"/>
      <c r="B367" s="73"/>
      <c r="C367" s="52"/>
      <c r="D367" s="52"/>
      <c r="E367" s="53"/>
      <c r="F367" s="44" t="s">
        <v>554</v>
      </c>
    </row>
    <row r="368" spans="1:6" x14ac:dyDescent="0.3">
      <c r="A368" s="51"/>
      <c r="B368" s="73"/>
      <c r="C368" s="52"/>
      <c r="D368" s="52"/>
      <c r="E368" s="53"/>
      <c r="F368" s="44" t="s">
        <v>554</v>
      </c>
    </row>
    <row r="369" spans="1:6" x14ac:dyDescent="0.3">
      <c r="A369" s="51"/>
      <c r="B369" s="73"/>
      <c r="C369" s="52"/>
      <c r="D369" s="52"/>
      <c r="E369" s="53"/>
      <c r="F369" s="44" t="s">
        <v>554</v>
      </c>
    </row>
    <row r="370" spans="1:6" x14ac:dyDescent="0.3">
      <c r="A370" s="51"/>
      <c r="B370" s="73"/>
      <c r="C370" s="52"/>
      <c r="D370" s="52"/>
      <c r="E370" s="53"/>
      <c r="F370" s="44" t="s">
        <v>554</v>
      </c>
    </row>
    <row r="371" spans="1:6" x14ac:dyDescent="0.3">
      <c r="A371" s="51"/>
      <c r="B371" s="73"/>
      <c r="C371" s="52"/>
      <c r="D371" s="52"/>
      <c r="E371" s="53"/>
      <c r="F371" s="44" t="s">
        <v>554</v>
      </c>
    </row>
    <row r="372" spans="1:6" x14ac:dyDescent="0.3">
      <c r="A372" s="51"/>
      <c r="B372" s="73"/>
      <c r="C372" s="52"/>
      <c r="D372" s="52"/>
      <c r="E372" s="53"/>
      <c r="F372" s="44" t="s">
        <v>554</v>
      </c>
    </row>
    <row r="373" spans="1:6" x14ac:dyDescent="0.3">
      <c r="A373" s="51"/>
      <c r="B373" s="73"/>
      <c r="C373" s="52"/>
      <c r="D373" s="52"/>
      <c r="E373" s="53"/>
      <c r="F373" s="44" t="s">
        <v>554</v>
      </c>
    </row>
    <row r="374" spans="1:6" x14ac:dyDescent="0.3">
      <c r="A374" s="51"/>
      <c r="B374" s="73"/>
      <c r="C374" s="52"/>
      <c r="D374" s="52"/>
      <c r="E374" s="53"/>
      <c r="F374" s="44" t="s">
        <v>554</v>
      </c>
    </row>
    <row r="375" spans="1:6" x14ac:dyDescent="0.3">
      <c r="A375" s="51"/>
      <c r="B375" s="73"/>
      <c r="C375" s="52"/>
      <c r="D375" s="52"/>
      <c r="E375" s="53"/>
      <c r="F375" s="44" t="s">
        <v>554</v>
      </c>
    </row>
    <row r="376" spans="1:6" x14ac:dyDescent="0.3">
      <c r="A376" s="51"/>
      <c r="B376" s="73"/>
      <c r="C376" s="52"/>
      <c r="D376" s="52"/>
      <c r="E376" s="53"/>
      <c r="F376" s="44" t="s">
        <v>554</v>
      </c>
    </row>
    <row r="377" spans="1:6" x14ac:dyDescent="0.3">
      <c r="A377" s="51"/>
      <c r="B377" s="73"/>
      <c r="C377" s="52"/>
      <c r="D377" s="52"/>
      <c r="E377" s="53"/>
      <c r="F377" s="44" t="s">
        <v>554</v>
      </c>
    </row>
    <row r="378" spans="1:6" x14ac:dyDescent="0.3">
      <c r="A378" s="51"/>
      <c r="B378" s="73"/>
      <c r="C378" s="52"/>
      <c r="D378" s="52"/>
      <c r="E378" s="53"/>
      <c r="F378" s="44" t="s">
        <v>554</v>
      </c>
    </row>
    <row r="379" spans="1:6" x14ac:dyDescent="0.3">
      <c r="A379" s="51"/>
      <c r="B379" s="73"/>
      <c r="C379" s="52"/>
      <c r="D379" s="52"/>
      <c r="E379" s="53"/>
      <c r="F379" s="44" t="s">
        <v>554</v>
      </c>
    </row>
    <row r="380" spans="1:6" x14ac:dyDescent="0.3">
      <c r="A380" s="51"/>
      <c r="B380" s="73"/>
      <c r="C380" s="52"/>
      <c r="D380" s="52"/>
      <c r="E380" s="53"/>
      <c r="F380" s="44" t="s">
        <v>554</v>
      </c>
    </row>
    <row r="381" spans="1:6" x14ac:dyDescent="0.3">
      <c r="A381" s="51"/>
      <c r="B381" s="73"/>
      <c r="C381" s="52"/>
      <c r="D381" s="52"/>
      <c r="E381" s="53"/>
      <c r="F381" s="44" t="s">
        <v>554</v>
      </c>
    </row>
    <row r="382" spans="1:6" x14ac:dyDescent="0.3">
      <c r="A382" s="51"/>
      <c r="B382" s="73"/>
      <c r="C382" s="52"/>
      <c r="D382" s="52"/>
      <c r="E382" s="53"/>
      <c r="F382" s="44" t="s">
        <v>554</v>
      </c>
    </row>
    <row r="383" spans="1:6" x14ac:dyDescent="0.3">
      <c r="A383" s="51"/>
      <c r="B383" s="73"/>
      <c r="C383" s="52"/>
      <c r="D383" s="52"/>
      <c r="E383" s="53"/>
      <c r="F383" s="44" t="s">
        <v>554</v>
      </c>
    </row>
    <row r="384" spans="1:6" x14ac:dyDescent="0.3">
      <c r="A384" s="51"/>
      <c r="B384" s="73"/>
      <c r="C384" s="52"/>
      <c r="D384" s="52"/>
      <c r="E384" s="53"/>
      <c r="F384" s="44" t="s">
        <v>554</v>
      </c>
    </row>
    <row r="385" spans="1:6" x14ac:dyDescent="0.3">
      <c r="A385" s="51"/>
      <c r="B385" s="73"/>
      <c r="C385" s="52"/>
      <c r="D385" s="52"/>
      <c r="E385" s="53"/>
      <c r="F385" s="44" t="s">
        <v>554</v>
      </c>
    </row>
    <row r="386" spans="1:6" x14ac:dyDescent="0.3">
      <c r="A386" s="51"/>
      <c r="B386" s="73"/>
      <c r="C386" s="52"/>
      <c r="D386" s="52"/>
      <c r="E386" s="53"/>
      <c r="F386" s="44" t="s">
        <v>554</v>
      </c>
    </row>
    <row r="387" spans="1:6" x14ac:dyDescent="0.3">
      <c r="A387" s="51"/>
      <c r="B387" s="73"/>
      <c r="C387" s="52"/>
      <c r="D387" s="52"/>
      <c r="E387" s="53"/>
      <c r="F387" s="44" t="s">
        <v>554</v>
      </c>
    </row>
    <row r="388" spans="1:6" x14ac:dyDescent="0.3">
      <c r="A388" s="51"/>
      <c r="B388" s="73"/>
      <c r="C388" s="52"/>
      <c r="D388" s="52"/>
      <c r="E388" s="53"/>
      <c r="F388" s="44" t="s">
        <v>554</v>
      </c>
    </row>
    <row r="389" spans="1:6" x14ac:dyDescent="0.3">
      <c r="A389" s="51"/>
      <c r="B389" s="73"/>
      <c r="C389" s="52"/>
      <c r="D389" s="52"/>
      <c r="E389" s="53"/>
      <c r="F389" s="44" t="s">
        <v>554</v>
      </c>
    </row>
    <row r="390" spans="1:6" x14ac:dyDescent="0.3">
      <c r="A390" s="51"/>
      <c r="B390" s="73"/>
      <c r="C390" s="52"/>
      <c r="D390" s="52"/>
      <c r="E390" s="53"/>
      <c r="F390" s="44" t="s">
        <v>554</v>
      </c>
    </row>
    <row r="391" spans="1:6" x14ac:dyDescent="0.3">
      <c r="A391" s="51"/>
      <c r="B391" s="73"/>
      <c r="C391" s="52"/>
      <c r="D391" s="52"/>
      <c r="E391" s="53"/>
      <c r="F391" s="44" t="s">
        <v>554</v>
      </c>
    </row>
    <row r="392" spans="1:6" x14ac:dyDescent="0.3">
      <c r="A392" s="51"/>
      <c r="B392" s="73"/>
      <c r="C392" s="52"/>
      <c r="D392" s="52"/>
      <c r="E392" s="53"/>
      <c r="F392" s="44" t="s">
        <v>554</v>
      </c>
    </row>
    <row r="393" spans="1:6" x14ac:dyDescent="0.3">
      <c r="A393" s="51"/>
      <c r="B393" s="73"/>
      <c r="C393" s="52"/>
      <c r="D393" s="52"/>
      <c r="E393" s="53"/>
      <c r="F393" s="44" t="s">
        <v>554</v>
      </c>
    </row>
    <row r="394" spans="1:6" x14ac:dyDescent="0.3">
      <c r="A394" s="51"/>
      <c r="B394" s="73"/>
      <c r="C394" s="52"/>
      <c r="D394" s="52"/>
      <c r="E394" s="53"/>
      <c r="F394" s="44" t="s">
        <v>554</v>
      </c>
    </row>
    <row r="395" spans="1:6" x14ac:dyDescent="0.3">
      <c r="A395" s="51"/>
      <c r="B395" s="73"/>
      <c r="C395" s="52"/>
      <c r="D395" s="52"/>
      <c r="E395" s="53"/>
      <c r="F395" s="44" t="s">
        <v>554</v>
      </c>
    </row>
    <row r="396" spans="1:6" x14ac:dyDescent="0.3">
      <c r="A396" s="51"/>
      <c r="B396" s="73"/>
      <c r="C396" s="52"/>
      <c r="D396" s="52"/>
      <c r="E396" s="53"/>
      <c r="F396" s="44" t="s">
        <v>554</v>
      </c>
    </row>
    <row r="397" spans="1:6" x14ac:dyDescent="0.3">
      <c r="A397" s="51"/>
      <c r="B397" s="73"/>
      <c r="C397" s="52"/>
      <c r="D397" s="52"/>
      <c r="E397" s="53"/>
      <c r="F397" s="44" t="s">
        <v>554</v>
      </c>
    </row>
    <row r="398" spans="1:6" x14ac:dyDescent="0.3">
      <c r="A398" s="51"/>
      <c r="B398" s="73"/>
      <c r="C398" s="52"/>
      <c r="D398" s="52"/>
      <c r="E398" s="53"/>
      <c r="F398" s="44" t="s">
        <v>554</v>
      </c>
    </row>
    <row r="399" spans="1:6" x14ac:dyDescent="0.3">
      <c r="A399" s="51"/>
      <c r="B399" s="73"/>
      <c r="C399" s="52"/>
      <c r="D399" s="52"/>
      <c r="E399" s="53"/>
      <c r="F399" s="44" t="s">
        <v>554</v>
      </c>
    </row>
    <row r="400" spans="1:6" x14ac:dyDescent="0.3">
      <c r="A400" s="51"/>
      <c r="B400" s="73"/>
      <c r="C400" s="52"/>
      <c r="D400" s="52"/>
      <c r="E400" s="53"/>
      <c r="F400" s="44" t="s">
        <v>554</v>
      </c>
    </row>
    <row r="401" spans="1:6" x14ac:dyDescent="0.3">
      <c r="A401" s="51"/>
      <c r="B401" s="73"/>
      <c r="C401" s="52"/>
      <c r="D401" s="52"/>
      <c r="E401" s="53"/>
      <c r="F401" s="44" t="s">
        <v>554</v>
      </c>
    </row>
    <row r="402" spans="1:6" x14ac:dyDescent="0.3">
      <c r="A402" s="51"/>
      <c r="B402" s="73"/>
      <c r="C402" s="52"/>
      <c r="D402" s="52"/>
      <c r="E402" s="53"/>
      <c r="F402" s="44" t="s">
        <v>554</v>
      </c>
    </row>
    <row r="403" spans="1:6" x14ac:dyDescent="0.3">
      <c r="A403" s="51"/>
      <c r="B403" s="73"/>
      <c r="C403" s="52"/>
      <c r="D403" s="52"/>
      <c r="E403" s="53"/>
      <c r="F403" s="44" t="s">
        <v>554</v>
      </c>
    </row>
    <row r="404" spans="1:6" x14ac:dyDescent="0.3">
      <c r="A404" s="51"/>
      <c r="B404" s="73"/>
      <c r="C404" s="52"/>
      <c r="D404" s="52"/>
      <c r="E404" s="53"/>
      <c r="F404" s="44" t="s">
        <v>554</v>
      </c>
    </row>
    <row r="405" spans="1:6" x14ac:dyDescent="0.3">
      <c r="A405" s="51"/>
      <c r="B405" s="73"/>
      <c r="C405" s="52"/>
      <c r="D405" s="52"/>
      <c r="E405" s="53"/>
      <c r="F405" s="44" t="s">
        <v>554</v>
      </c>
    </row>
    <row r="406" spans="1:6" x14ac:dyDescent="0.3">
      <c r="A406" s="51"/>
      <c r="B406" s="73"/>
      <c r="C406" s="52"/>
      <c r="D406" s="52"/>
      <c r="E406" s="53"/>
      <c r="F406" s="44" t="s">
        <v>554</v>
      </c>
    </row>
    <row r="407" spans="1:6" x14ac:dyDescent="0.3">
      <c r="A407" s="51"/>
      <c r="B407" s="73"/>
      <c r="C407" s="52"/>
      <c r="D407" s="52"/>
      <c r="E407" s="53"/>
      <c r="F407" s="44" t="s">
        <v>554</v>
      </c>
    </row>
    <row r="408" spans="1:6" x14ac:dyDescent="0.3">
      <c r="A408" s="51"/>
      <c r="B408" s="73"/>
      <c r="C408" s="52"/>
      <c r="D408" s="52"/>
      <c r="E408" s="53"/>
      <c r="F408" s="44" t="s">
        <v>554</v>
      </c>
    </row>
    <row r="409" spans="1:6" x14ac:dyDescent="0.3">
      <c r="A409" s="51"/>
      <c r="B409" s="73"/>
      <c r="C409" s="52"/>
      <c r="D409" s="52"/>
      <c r="E409" s="53"/>
      <c r="F409" s="44" t="s">
        <v>554</v>
      </c>
    </row>
    <row r="410" spans="1:6" x14ac:dyDescent="0.3">
      <c r="A410" s="51"/>
      <c r="B410" s="73"/>
      <c r="C410" s="52"/>
      <c r="D410" s="52"/>
      <c r="E410" s="53"/>
      <c r="F410" s="44" t="s">
        <v>554</v>
      </c>
    </row>
    <row r="411" spans="1:6" x14ac:dyDescent="0.3">
      <c r="A411" s="51"/>
      <c r="B411" s="73"/>
      <c r="C411" s="52"/>
      <c r="D411" s="52"/>
      <c r="E411" s="53"/>
      <c r="F411" s="44" t="s">
        <v>554</v>
      </c>
    </row>
    <row r="412" spans="1:6" x14ac:dyDescent="0.3">
      <c r="A412" s="51"/>
      <c r="B412" s="73"/>
      <c r="C412" s="52"/>
      <c r="D412" s="52"/>
      <c r="E412" s="53"/>
      <c r="F412" s="44" t="s">
        <v>554</v>
      </c>
    </row>
    <row r="413" spans="1:6" x14ac:dyDescent="0.3">
      <c r="A413" s="51"/>
      <c r="B413" s="73"/>
      <c r="C413" s="52"/>
      <c r="D413" s="52"/>
      <c r="E413" s="53"/>
      <c r="F413" s="44" t="s">
        <v>554</v>
      </c>
    </row>
    <row r="414" spans="1:6" x14ac:dyDescent="0.3">
      <c r="A414" s="51"/>
      <c r="B414" s="73"/>
      <c r="C414" s="52"/>
      <c r="D414" s="52"/>
      <c r="E414" s="53"/>
      <c r="F414" s="44" t="s">
        <v>554</v>
      </c>
    </row>
    <row r="415" spans="1:6" x14ac:dyDescent="0.3">
      <c r="A415" s="51"/>
      <c r="B415" s="73"/>
      <c r="C415" s="52"/>
      <c r="D415" s="52"/>
      <c r="E415" s="53"/>
      <c r="F415" s="44" t="s">
        <v>554</v>
      </c>
    </row>
    <row r="416" spans="1:6" x14ac:dyDescent="0.3">
      <c r="A416" s="51"/>
      <c r="B416" s="73"/>
      <c r="C416" s="52"/>
      <c r="D416" s="52"/>
      <c r="E416" s="53"/>
      <c r="F416" s="44" t="s">
        <v>554</v>
      </c>
    </row>
    <row r="417" spans="1:6" x14ac:dyDescent="0.3">
      <c r="A417" s="51"/>
      <c r="B417" s="73"/>
      <c r="C417" s="52"/>
      <c r="D417" s="52"/>
      <c r="E417" s="53"/>
      <c r="F417" s="44" t="s">
        <v>554</v>
      </c>
    </row>
    <row r="418" spans="1:6" x14ac:dyDescent="0.3">
      <c r="A418" s="51"/>
      <c r="B418" s="73"/>
      <c r="C418" s="52"/>
      <c r="D418" s="52"/>
      <c r="E418" s="53"/>
      <c r="F418" s="44" t="s">
        <v>554</v>
      </c>
    </row>
    <row r="419" spans="1:6" x14ac:dyDescent="0.3">
      <c r="A419" s="51"/>
      <c r="B419" s="73"/>
      <c r="C419" s="52"/>
      <c r="D419" s="52"/>
      <c r="E419" s="53"/>
      <c r="F419" s="44" t="s">
        <v>554</v>
      </c>
    </row>
    <row r="420" spans="1:6" x14ac:dyDescent="0.3">
      <c r="A420" s="51"/>
      <c r="B420" s="73"/>
      <c r="C420" s="52"/>
      <c r="D420" s="52"/>
      <c r="E420" s="53"/>
      <c r="F420" s="44" t="s">
        <v>554</v>
      </c>
    </row>
    <row r="421" spans="1:6" x14ac:dyDescent="0.3">
      <c r="A421" s="51"/>
      <c r="B421" s="73"/>
      <c r="C421" s="52"/>
      <c r="D421" s="52"/>
      <c r="E421" s="53"/>
      <c r="F421" s="44" t="s">
        <v>554</v>
      </c>
    </row>
    <row r="422" spans="1:6" x14ac:dyDescent="0.3">
      <c r="A422" s="51"/>
      <c r="B422" s="73"/>
      <c r="C422" s="52"/>
      <c r="D422" s="52"/>
      <c r="E422" s="53"/>
      <c r="F422" s="44" t="s">
        <v>554</v>
      </c>
    </row>
    <row r="423" spans="1:6" x14ac:dyDescent="0.3">
      <c r="A423" s="51"/>
      <c r="B423" s="73"/>
      <c r="C423" s="52"/>
      <c r="D423" s="52"/>
      <c r="E423" s="53"/>
      <c r="F423" s="44" t="s">
        <v>554</v>
      </c>
    </row>
    <row r="424" spans="1:6" x14ac:dyDescent="0.3">
      <c r="A424" s="51"/>
      <c r="B424" s="73"/>
      <c r="C424" s="52"/>
      <c r="D424" s="52"/>
      <c r="E424" s="53"/>
      <c r="F424" s="44" t="s">
        <v>554</v>
      </c>
    </row>
    <row r="425" spans="1:6" x14ac:dyDescent="0.3">
      <c r="A425" s="51"/>
      <c r="B425" s="73"/>
      <c r="C425" s="52"/>
      <c r="D425" s="52"/>
      <c r="E425" s="53"/>
      <c r="F425" s="44" t="s">
        <v>554</v>
      </c>
    </row>
    <row r="426" spans="1:6" x14ac:dyDescent="0.3">
      <c r="A426" s="51"/>
      <c r="B426" s="73"/>
      <c r="C426" s="52"/>
      <c r="D426" s="52"/>
      <c r="E426" s="53"/>
      <c r="F426" s="44" t="s">
        <v>554</v>
      </c>
    </row>
    <row r="427" spans="1:6" x14ac:dyDescent="0.3">
      <c r="A427" s="51"/>
      <c r="B427" s="73"/>
      <c r="C427" s="52"/>
      <c r="D427" s="52"/>
      <c r="E427" s="53"/>
      <c r="F427" s="44" t="s">
        <v>554</v>
      </c>
    </row>
    <row r="428" spans="1:6" x14ac:dyDescent="0.3">
      <c r="A428" s="51"/>
      <c r="B428" s="73"/>
      <c r="C428" s="52"/>
      <c r="D428" s="52"/>
      <c r="E428" s="53"/>
      <c r="F428" s="44" t="s">
        <v>554</v>
      </c>
    </row>
    <row r="429" spans="1:6" x14ac:dyDescent="0.3">
      <c r="A429" s="51"/>
      <c r="B429" s="73"/>
      <c r="C429" s="52"/>
      <c r="D429" s="52"/>
      <c r="E429" s="53"/>
      <c r="F429" s="44" t="s">
        <v>554</v>
      </c>
    </row>
    <row r="430" spans="1:6" x14ac:dyDescent="0.3">
      <c r="A430" s="51"/>
      <c r="B430" s="73"/>
      <c r="C430" s="52"/>
      <c r="D430" s="52"/>
      <c r="E430" s="53"/>
      <c r="F430" s="44" t="s">
        <v>554</v>
      </c>
    </row>
    <row r="431" spans="1:6" x14ac:dyDescent="0.3">
      <c r="A431" s="51"/>
      <c r="B431" s="73"/>
      <c r="C431" s="52"/>
      <c r="D431" s="52"/>
      <c r="E431" s="53"/>
      <c r="F431" s="44" t="s">
        <v>554</v>
      </c>
    </row>
    <row r="432" spans="1:6" x14ac:dyDescent="0.3">
      <c r="A432" s="51"/>
      <c r="B432" s="73"/>
      <c r="C432" s="52"/>
      <c r="D432" s="52"/>
      <c r="E432" s="53"/>
      <c r="F432" s="44" t="s">
        <v>554</v>
      </c>
    </row>
    <row r="433" spans="1:6" x14ac:dyDescent="0.3">
      <c r="A433" s="51"/>
      <c r="B433" s="73"/>
      <c r="C433" s="52"/>
      <c r="D433" s="52"/>
      <c r="E433" s="53"/>
      <c r="F433" s="44" t="s">
        <v>554</v>
      </c>
    </row>
    <row r="434" spans="1:6" x14ac:dyDescent="0.3">
      <c r="A434" s="51"/>
      <c r="B434" s="73"/>
      <c r="C434" s="52"/>
      <c r="D434" s="52"/>
      <c r="E434" s="53"/>
      <c r="F434" s="44" t="s">
        <v>554</v>
      </c>
    </row>
    <row r="435" spans="1:6" x14ac:dyDescent="0.3">
      <c r="A435" s="51"/>
      <c r="B435" s="73"/>
      <c r="C435" s="52"/>
      <c r="D435" s="52"/>
      <c r="E435" s="53"/>
      <c r="F435" s="44" t="s">
        <v>554</v>
      </c>
    </row>
    <row r="436" spans="1:6" x14ac:dyDescent="0.3">
      <c r="A436" s="51"/>
      <c r="B436" s="73"/>
      <c r="C436" s="52"/>
      <c r="D436" s="52"/>
      <c r="E436" s="53"/>
      <c r="F436" s="44" t="s">
        <v>554</v>
      </c>
    </row>
    <row r="437" spans="1:6" x14ac:dyDescent="0.3">
      <c r="A437" s="51"/>
      <c r="B437" s="73"/>
      <c r="C437" s="52"/>
      <c r="D437" s="52"/>
      <c r="E437" s="53"/>
      <c r="F437" s="44" t="s">
        <v>554</v>
      </c>
    </row>
    <row r="438" spans="1:6" x14ac:dyDescent="0.3">
      <c r="A438" s="51"/>
      <c r="B438" s="73"/>
      <c r="C438" s="52"/>
      <c r="D438" s="52"/>
      <c r="E438" s="53"/>
      <c r="F438" s="44" t="s">
        <v>554</v>
      </c>
    </row>
    <row r="439" spans="1:6" x14ac:dyDescent="0.3">
      <c r="A439" s="51"/>
      <c r="B439" s="73"/>
      <c r="C439" s="52"/>
      <c r="D439" s="52"/>
      <c r="E439" s="53"/>
      <c r="F439" s="44" t="s">
        <v>554</v>
      </c>
    </row>
    <row r="440" spans="1:6" x14ac:dyDescent="0.3">
      <c r="A440" s="51"/>
      <c r="B440" s="73"/>
      <c r="C440" s="52"/>
      <c r="D440" s="52"/>
      <c r="E440" s="53"/>
      <c r="F440" s="44" t="s">
        <v>554</v>
      </c>
    </row>
    <row r="441" spans="1:6" x14ac:dyDescent="0.3">
      <c r="A441" s="51"/>
      <c r="B441" s="73"/>
      <c r="C441" s="52"/>
      <c r="D441" s="52"/>
      <c r="E441" s="53"/>
      <c r="F441" s="44" t="s">
        <v>554</v>
      </c>
    </row>
    <row r="442" spans="1:6" x14ac:dyDescent="0.3">
      <c r="A442" s="51"/>
      <c r="B442" s="73"/>
      <c r="C442" s="52"/>
      <c r="D442" s="52"/>
      <c r="E442" s="53"/>
      <c r="F442" s="44" t="s">
        <v>554</v>
      </c>
    </row>
    <row r="443" spans="1:6" x14ac:dyDescent="0.3">
      <c r="A443" s="51"/>
      <c r="B443" s="73"/>
      <c r="C443" s="52"/>
      <c r="D443" s="52"/>
      <c r="E443" s="53"/>
      <c r="F443" s="44" t="s">
        <v>554</v>
      </c>
    </row>
    <row r="444" spans="1:6" x14ac:dyDescent="0.3">
      <c r="A444" s="51"/>
      <c r="B444" s="73"/>
      <c r="C444" s="52"/>
      <c r="D444" s="52"/>
      <c r="E444" s="53"/>
      <c r="F444" s="44" t="s">
        <v>554</v>
      </c>
    </row>
    <row r="445" spans="1:6" x14ac:dyDescent="0.3">
      <c r="A445" s="51"/>
      <c r="B445" s="73"/>
      <c r="C445" s="52"/>
      <c r="D445" s="52"/>
      <c r="E445" s="53"/>
      <c r="F445" s="44" t="s">
        <v>554</v>
      </c>
    </row>
    <row r="446" spans="1:6" x14ac:dyDescent="0.3">
      <c r="A446" s="51"/>
      <c r="B446" s="73"/>
      <c r="C446" s="52"/>
      <c r="D446" s="52"/>
      <c r="E446" s="53"/>
      <c r="F446" s="44" t="s">
        <v>554</v>
      </c>
    </row>
    <row r="447" spans="1:6" x14ac:dyDescent="0.3">
      <c r="A447" s="51"/>
      <c r="B447" s="73"/>
      <c r="C447" s="52"/>
      <c r="D447" s="52"/>
      <c r="E447" s="53"/>
      <c r="F447" s="44" t="s">
        <v>554</v>
      </c>
    </row>
    <row r="448" spans="1:6" x14ac:dyDescent="0.3">
      <c r="A448" s="51"/>
      <c r="B448" s="73"/>
      <c r="C448" s="52"/>
      <c r="D448" s="52"/>
      <c r="E448" s="53"/>
      <c r="F448" s="44" t="s">
        <v>554</v>
      </c>
    </row>
    <row r="449" spans="1:6" x14ac:dyDescent="0.3">
      <c r="A449" s="51"/>
      <c r="B449" s="73"/>
      <c r="C449" s="52"/>
      <c r="D449" s="52"/>
      <c r="E449" s="53"/>
      <c r="F449" s="44" t="s">
        <v>554</v>
      </c>
    </row>
    <row r="450" spans="1:6" x14ac:dyDescent="0.3">
      <c r="A450" s="51"/>
      <c r="B450" s="73"/>
      <c r="C450" s="52"/>
      <c r="D450" s="52"/>
      <c r="E450" s="53"/>
      <c r="F450" s="44" t="s">
        <v>554</v>
      </c>
    </row>
    <row r="451" spans="1:6" x14ac:dyDescent="0.3">
      <c r="A451" s="51"/>
      <c r="B451" s="73"/>
      <c r="C451" s="52"/>
      <c r="D451" s="52"/>
      <c r="E451" s="53"/>
      <c r="F451" s="44" t="s">
        <v>554</v>
      </c>
    </row>
    <row r="452" spans="1:6" x14ac:dyDescent="0.3">
      <c r="A452" s="51"/>
      <c r="B452" s="73"/>
      <c r="C452" s="52"/>
      <c r="D452" s="52"/>
      <c r="E452" s="53"/>
      <c r="F452" s="44" t="s">
        <v>554</v>
      </c>
    </row>
    <row r="453" spans="1:6" x14ac:dyDescent="0.3">
      <c r="A453" s="51"/>
      <c r="B453" s="73"/>
      <c r="C453" s="52"/>
      <c r="D453" s="52"/>
      <c r="E453" s="53"/>
      <c r="F453" s="44" t="s">
        <v>554</v>
      </c>
    </row>
    <row r="454" spans="1:6" x14ac:dyDescent="0.3">
      <c r="A454" s="51"/>
      <c r="B454" s="73"/>
      <c r="C454" s="52"/>
      <c r="D454" s="52"/>
      <c r="E454" s="53"/>
      <c r="F454" s="44" t="s">
        <v>554</v>
      </c>
    </row>
    <row r="455" spans="1:6" x14ac:dyDescent="0.3">
      <c r="A455" s="51"/>
      <c r="B455" s="73"/>
      <c r="C455" s="52"/>
      <c r="D455" s="52"/>
      <c r="E455" s="53"/>
      <c r="F455" s="44" t="s">
        <v>554</v>
      </c>
    </row>
    <row r="456" spans="1:6" x14ac:dyDescent="0.3">
      <c r="A456" s="51"/>
      <c r="B456" s="73"/>
      <c r="C456" s="52"/>
      <c r="D456" s="52"/>
      <c r="E456" s="53"/>
      <c r="F456" s="44" t="s">
        <v>554</v>
      </c>
    </row>
    <row r="457" spans="1:6" x14ac:dyDescent="0.3">
      <c r="A457" s="51"/>
      <c r="B457" s="73"/>
      <c r="C457" s="52"/>
      <c r="D457" s="52"/>
      <c r="E457" s="53"/>
      <c r="F457" s="44" t="s">
        <v>554</v>
      </c>
    </row>
    <row r="458" spans="1:6" x14ac:dyDescent="0.3">
      <c r="A458" s="51"/>
      <c r="B458" s="73"/>
      <c r="C458" s="52"/>
      <c r="D458" s="52"/>
      <c r="E458" s="53"/>
      <c r="F458" s="44" t="s">
        <v>554</v>
      </c>
    </row>
    <row r="459" spans="1:6" x14ac:dyDescent="0.3">
      <c r="A459" s="51"/>
      <c r="B459" s="73"/>
      <c r="C459" s="52"/>
      <c r="D459" s="52"/>
      <c r="E459" s="53"/>
      <c r="F459" s="44" t="s">
        <v>554</v>
      </c>
    </row>
    <row r="460" spans="1:6" x14ac:dyDescent="0.3">
      <c r="A460" s="51"/>
      <c r="B460" s="73"/>
      <c r="C460" s="52"/>
      <c r="D460" s="52"/>
      <c r="E460" s="53"/>
      <c r="F460" s="44" t="s">
        <v>554</v>
      </c>
    </row>
    <row r="461" spans="1:6" x14ac:dyDescent="0.3">
      <c r="A461" s="51"/>
      <c r="B461" s="73"/>
      <c r="C461" s="52"/>
      <c r="D461" s="52"/>
      <c r="E461" s="53"/>
      <c r="F461" s="44" t="s">
        <v>554</v>
      </c>
    </row>
    <row r="462" spans="1:6" x14ac:dyDescent="0.3">
      <c r="A462" s="51"/>
      <c r="B462" s="73"/>
      <c r="C462" s="52"/>
      <c r="D462" s="52"/>
      <c r="E462" s="53"/>
      <c r="F462" s="44" t="s">
        <v>554</v>
      </c>
    </row>
    <row r="463" spans="1:6" x14ac:dyDescent="0.3">
      <c r="A463" s="51"/>
      <c r="B463" s="73"/>
      <c r="C463" s="52"/>
      <c r="D463" s="52"/>
      <c r="E463" s="53"/>
      <c r="F463" s="44" t="s">
        <v>554</v>
      </c>
    </row>
    <row r="464" spans="1:6" x14ac:dyDescent="0.3">
      <c r="A464" s="51"/>
      <c r="B464" s="73"/>
      <c r="C464" s="52"/>
      <c r="D464" s="52"/>
      <c r="E464" s="53"/>
      <c r="F464" s="44" t="s">
        <v>554</v>
      </c>
    </row>
    <row r="465" spans="1:6" x14ac:dyDescent="0.3">
      <c r="A465" s="51"/>
      <c r="B465" s="73"/>
      <c r="C465" s="52"/>
      <c r="D465" s="52"/>
      <c r="E465" s="53"/>
      <c r="F465" s="44" t="s">
        <v>554</v>
      </c>
    </row>
    <row r="466" spans="1:6" x14ac:dyDescent="0.3">
      <c r="A466" s="51"/>
      <c r="B466" s="73"/>
      <c r="C466" s="52"/>
      <c r="D466" s="52"/>
      <c r="E466" s="53"/>
      <c r="F466" s="44" t="s">
        <v>554</v>
      </c>
    </row>
    <row r="467" spans="1:6" x14ac:dyDescent="0.3">
      <c r="A467" s="51"/>
      <c r="B467" s="73"/>
      <c r="C467" s="52"/>
      <c r="D467" s="52"/>
      <c r="E467" s="53"/>
      <c r="F467" s="44" t="s">
        <v>554</v>
      </c>
    </row>
    <row r="468" spans="1:6" x14ac:dyDescent="0.3">
      <c r="A468" s="51"/>
      <c r="B468" s="73"/>
      <c r="C468" s="52"/>
      <c r="D468" s="52"/>
      <c r="E468" s="53"/>
      <c r="F468" s="44" t="s">
        <v>554</v>
      </c>
    </row>
    <row r="469" spans="1:6" x14ac:dyDescent="0.3">
      <c r="A469" s="51"/>
      <c r="B469" s="73"/>
      <c r="C469" s="52"/>
      <c r="D469" s="52"/>
      <c r="E469" s="53"/>
      <c r="F469" s="44" t="s">
        <v>554</v>
      </c>
    </row>
    <row r="470" spans="1:6" x14ac:dyDescent="0.3">
      <c r="A470" s="51"/>
      <c r="B470" s="73"/>
      <c r="C470" s="52"/>
      <c r="D470" s="52"/>
      <c r="E470" s="53"/>
      <c r="F470" s="44" t="s">
        <v>554</v>
      </c>
    </row>
    <row r="471" spans="1:6" x14ac:dyDescent="0.3">
      <c r="A471" s="51"/>
      <c r="B471" s="73"/>
      <c r="C471" s="52"/>
      <c r="D471" s="52"/>
      <c r="E471" s="53"/>
      <c r="F471" s="44" t="s">
        <v>554</v>
      </c>
    </row>
    <row r="472" spans="1:6" x14ac:dyDescent="0.3">
      <c r="A472" s="51"/>
      <c r="B472" s="73"/>
      <c r="C472" s="52"/>
      <c r="D472" s="52"/>
      <c r="E472" s="53"/>
      <c r="F472" s="44" t="s">
        <v>554</v>
      </c>
    </row>
    <row r="473" spans="1:6" x14ac:dyDescent="0.3">
      <c r="A473" s="51"/>
      <c r="B473" s="73"/>
      <c r="C473" s="52"/>
      <c r="D473" s="52"/>
      <c r="E473" s="53"/>
      <c r="F473" s="44" t="s">
        <v>554</v>
      </c>
    </row>
    <row r="474" spans="1:6" x14ac:dyDescent="0.3">
      <c r="A474" s="51"/>
      <c r="B474" s="73"/>
      <c r="C474" s="52"/>
      <c r="D474" s="52"/>
      <c r="E474" s="53"/>
      <c r="F474" s="44" t="s">
        <v>554</v>
      </c>
    </row>
    <row r="475" spans="1:6" x14ac:dyDescent="0.3">
      <c r="A475" s="51"/>
      <c r="B475" s="73"/>
      <c r="C475" s="52"/>
      <c r="D475" s="52"/>
      <c r="E475" s="53"/>
      <c r="F475" s="44" t="s">
        <v>554</v>
      </c>
    </row>
    <row r="476" spans="1:6" x14ac:dyDescent="0.3">
      <c r="A476" s="51"/>
      <c r="B476" s="73"/>
      <c r="C476" s="52"/>
      <c r="D476" s="52"/>
      <c r="E476" s="53"/>
      <c r="F476" s="44" t="s">
        <v>554</v>
      </c>
    </row>
    <row r="477" spans="1:6" x14ac:dyDescent="0.3">
      <c r="A477" s="51"/>
      <c r="B477" s="73"/>
      <c r="C477" s="52"/>
      <c r="D477" s="52"/>
      <c r="E477" s="53"/>
      <c r="F477" s="44" t="s">
        <v>554</v>
      </c>
    </row>
    <row r="478" spans="1:6" x14ac:dyDescent="0.3">
      <c r="A478" s="51"/>
      <c r="B478" s="73"/>
      <c r="C478" s="52"/>
      <c r="D478" s="52"/>
      <c r="E478" s="53"/>
      <c r="F478" s="44" t="s">
        <v>554</v>
      </c>
    </row>
    <row r="479" spans="1:6" x14ac:dyDescent="0.3">
      <c r="A479" s="51"/>
      <c r="B479" s="73"/>
      <c r="C479" s="52"/>
      <c r="D479" s="52"/>
      <c r="E479" s="53"/>
      <c r="F479" s="44" t="s">
        <v>554</v>
      </c>
    </row>
    <row r="480" spans="1:6" x14ac:dyDescent="0.3">
      <c r="A480" s="51"/>
      <c r="B480" s="73"/>
      <c r="C480" s="52"/>
      <c r="D480" s="52"/>
      <c r="E480" s="53"/>
      <c r="F480" s="44" t="s">
        <v>554</v>
      </c>
    </row>
    <row r="481" spans="1:6" x14ac:dyDescent="0.3">
      <c r="A481" s="51"/>
      <c r="B481" s="73"/>
      <c r="C481" s="52"/>
      <c r="D481" s="52"/>
      <c r="E481" s="53"/>
      <c r="F481" s="44" t="s">
        <v>554</v>
      </c>
    </row>
    <row r="482" spans="1:6" x14ac:dyDescent="0.3">
      <c r="A482" s="51"/>
      <c r="B482" s="73"/>
      <c r="C482" s="52"/>
      <c r="D482" s="52"/>
      <c r="E482" s="53"/>
      <c r="F482" s="44" t="s">
        <v>554</v>
      </c>
    </row>
    <row r="483" spans="1:6" x14ac:dyDescent="0.3">
      <c r="A483" s="51"/>
      <c r="B483" s="73"/>
      <c r="C483" s="52"/>
      <c r="D483" s="52"/>
      <c r="E483" s="53"/>
      <c r="F483" s="44" t="s">
        <v>554</v>
      </c>
    </row>
    <row r="484" spans="1:6" x14ac:dyDescent="0.3">
      <c r="A484" s="51"/>
      <c r="B484" s="73"/>
      <c r="C484" s="52"/>
      <c r="D484" s="52"/>
      <c r="E484" s="53"/>
      <c r="F484" s="44" t="s">
        <v>554</v>
      </c>
    </row>
    <row r="485" spans="1:6" x14ac:dyDescent="0.3">
      <c r="A485" s="51"/>
      <c r="B485" s="73"/>
      <c r="C485" s="52"/>
      <c r="D485" s="52"/>
      <c r="E485" s="53"/>
      <c r="F485" s="44" t="s">
        <v>554</v>
      </c>
    </row>
    <row r="486" spans="1:6" x14ac:dyDescent="0.3">
      <c r="A486" s="51"/>
      <c r="B486" s="73"/>
      <c r="C486" s="52"/>
      <c r="D486" s="52"/>
      <c r="E486" s="53"/>
      <c r="F486" s="44" t="s">
        <v>554</v>
      </c>
    </row>
    <row r="487" spans="1:6" x14ac:dyDescent="0.3">
      <c r="A487" s="51"/>
      <c r="B487" s="73"/>
      <c r="C487" s="52"/>
      <c r="D487" s="52"/>
      <c r="E487" s="53"/>
      <c r="F487" s="44" t="s">
        <v>554</v>
      </c>
    </row>
    <row r="488" spans="1:6" x14ac:dyDescent="0.3">
      <c r="A488" s="51"/>
      <c r="B488" s="73"/>
      <c r="C488" s="52"/>
      <c r="D488" s="52"/>
      <c r="E488" s="53"/>
      <c r="F488" s="44" t="s">
        <v>554</v>
      </c>
    </row>
    <row r="489" spans="1:6" x14ac:dyDescent="0.3">
      <c r="A489" s="51"/>
      <c r="B489" s="73"/>
      <c r="C489" s="52"/>
      <c r="D489" s="52"/>
      <c r="E489" s="53"/>
      <c r="F489" s="44" t="s">
        <v>554</v>
      </c>
    </row>
    <row r="490" spans="1:6" x14ac:dyDescent="0.3">
      <c r="A490" s="51"/>
      <c r="B490" s="73"/>
      <c r="C490" s="52"/>
      <c r="D490" s="52"/>
      <c r="E490" s="53"/>
      <c r="F490" s="44" t="s">
        <v>554</v>
      </c>
    </row>
    <row r="491" spans="1:6" x14ac:dyDescent="0.3">
      <c r="A491" s="51"/>
      <c r="B491" s="73"/>
      <c r="C491" s="52"/>
      <c r="D491" s="52"/>
      <c r="E491" s="53"/>
      <c r="F491" s="44" t="s">
        <v>554</v>
      </c>
    </row>
    <row r="492" spans="1:6" x14ac:dyDescent="0.3">
      <c r="A492" s="51"/>
      <c r="B492" s="73"/>
      <c r="C492" s="52"/>
      <c r="D492" s="52"/>
      <c r="E492" s="53"/>
      <c r="F492" s="44" t="s">
        <v>554</v>
      </c>
    </row>
    <row r="493" spans="1:6" x14ac:dyDescent="0.3">
      <c r="A493" s="51"/>
      <c r="B493" s="73"/>
      <c r="C493" s="52"/>
      <c r="D493" s="52"/>
      <c r="E493" s="53"/>
      <c r="F493" s="44" t="s">
        <v>554</v>
      </c>
    </row>
    <row r="494" spans="1:6" x14ac:dyDescent="0.3">
      <c r="A494" s="51"/>
      <c r="B494" s="73"/>
      <c r="C494" s="52"/>
      <c r="D494" s="52"/>
      <c r="E494" s="53"/>
      <c r="F494" s="44" t="s">
        <v>554</v>
      </c>
    </row>
    <row r="495" spans="1:6" x14ac:dyDescent="0.3">
      <c r="A495" s="51"/>
      <c r="B495" s="73"/>
      <c r="C495" s="52"/>
      <c r="D495" s="52"/>
      <c r="E495" s="53"/>
      <c r="F495" s="44" t="s">
        <v>554</v>
      </c>
    </row>
    <row r="496" spans="1:6" x14ac:dyDescent="0.3">
      <c r="A496" s="51"/>
      <c r="B496" s="73"/>
      <c r="C496" s="52"/>
      <c r="D496" s="52"/>
      <c r="E496" s="53"/>
      <c r="F496" s="44" t="s">
        <v>554</v>
      </c>
    </row>
    <row r="497" spans="1:6" x14ac:dyDescent="0.3">
      <c r="A497" s="51"/>
      <c r="B497" s="73"/>
      <c r="C497" s="52"/>
      <c r="D497" s="52"/>
      <c r="E497" s="53"/>
      <c r="F497" s="44" t="s">
        <v>554</v>
      </c>
    </row>
    <row r="498" spans="1:6" x14ac:dyDescent="0.3">
      <c r="A498" s="51"/>
      <c r="B498" s="73"/>
      <c r="C498" s="52"/>
      <c r="D498" s="52"/>
      <c r="E498" s="53"/>
      <c r="F498" s="44" t="s">
        <v>554</v>
      </c>
    </row>
    <row r="499" spans="1:6" x14ac:dyDescent="0.3">
      <c r="A499" s="51"/>
      <c r="B499" s="73"/>
      <c r="C499" s="52"/>
      <c r="D499" s="52"/>
      <c r="E499" s="53"/>
      <c r="F499" s="44" t="s">
        <v>554</v>
      </c>
    </row>
    <row r="500" spans="1:6" x14ac:dyDescent="0.3">
      <c r="A500" s="51"/>
      <c r="B500" s="73"/>
      <c r="C500" s="52"/>
      <c r="D500" s="52"/>
      <c r="E500" s="53"/>
      <c r="F500" s="44" t="s">
        <v>554</v>
      </c>
    </row>
    <row r="501" spans="1:6" x14ac:dyDescent="0.3">
      <c r="A501" s="51"/>
      <c r="B501" s="73"/>
      <c r="C501" s="52"/>
      <c r="D501" s="52"/>
      <c r="E501" s="53"/>
      <c r="F501" s="44" t="s">
        <v>554</v>
      </c>
    </row>
    <row r="502" spans="1:6" x14ac:dyDescent="0.3">
      <c r="A502" s="51"/>
      <c r="B502" s="73"/>
      <c r="C502" s="52"/>
      <c r="D502" s="52"/>
      <c r="E502" s="53"/>
      <c r="F502" s="44" t="s">
        <v>554</v>
      </c>
    </row>
    <row r="503" spans="1:6" x14ac:dyDescent="0.3">
      <c r="A503" s="51"/>
      <c r="B503" s="73"/>
      <c r="C503" s="52"/>
      <c r="D503" s="52"/>
      <c r="E503" s="53"/>
      <c r="F503" s="44" t="s">
        <v>554</v>
      </c>
    </row>
    <row r="504" spans="1:6" x14ac:dyDescent="0.3">
      <c r="A504" s="51"/>
      <c r="B504" s="73"/>
      <c r="C504" s="52"/>
      <c r="D504" s="52"/>
      <c r="E504" s="53"/>
      <c r="F504" s="44" t="s">
        <v>554</v>
      </c>
    </row>
    <row r="505" spans="1:6" x14ac:dyDescent="0.3">
      <c r="A505" s="51"/>
      <c r="B505" s="73"/>
      <c r="C505" s="52"/>
      <c r="D505" s="52"/>
      <c r="E505" s="53"/>
      <c r="F505" s="44" t="s">
        <v>554</v>
      </c>
    </row>
    <row r="506" spans="1:6" x14ac:dyDescent="0.3">
      <c r="A506" s="51"/>
      <c r="B506" s="73"/>
      <c r="C506" s="52"/>
      <c r="D506" s="52"/>
      <c r="E506" s="53"/>
      <c r="F506" s="44" t="s">
        <v>554</v>
      </c>
    </row>
    <row r="507" spans="1:6" x14ac:dyDescent="0.3">
      <c r="A507" s="51"/>
      <c r="B507" s="73"/>
      <c r="C507" s="52"/>
      <c r="D507" s="52"/>
      <c r="E507" s="53"/>
      <c r="F507" s="44" t="s">
        <v>554</v>
      </c>
    </row>
    <row r="508" spans="1:6" x14ac:dyDescent="0.3">
      <c r="A508" s="51"/>
      <c r="B508" s="73"/>
      <c r="C508" s="52"/>
      <c r="D508" s="52"/>
      <c r="E508" s="53"/>
      <c r="F508" s="44" t="s">
        <v>554</v>
      </c>
    </row>
    <row r="509" spans="1:6" x14ac:dyDescent="0.3">
      <c r="A509" s="51"/>
      <c r="B509" s="73"/>
      <c r="C509" s="52"/>
      <c r="D509" s="52"/>
      <c r="E509" s="53"/>
      <c r="F509" s="44" t="s">
        <v>554</v>
      </c>
    </row>
    <row r="510" spans="1:6" x14ac:dyDescent="0.3">
      <c r="A510" s="51"/>
      <c r="B510" s="73"/>
      <c r="C510" s="52"/>
      <c r="D510" s="52"/>
      <c r="E510" s="53"/>
      <c r="F510" s="44" t="s">
        <v>554</v>
      </c>
    </row>
    <row r="511" spans="1:6" x14ac:dyDescent="0.3">
      <c r="A511" s="51"/>
      <c r="B511" s="73"/>
      <c r="C511" s="52"/>
      <c r="D511" s="52"/>
      <c r="E511" s="53"/>
      <c r="F511" s="44" t="s">
        <v>554</v>
      </c>
    </row>
    <row r="512" spans="1:6" x14ac:dyDescent="0.3">
      <c r="A512" s="51"/>
      <c r="B512" s="73"/>
      <c r="C512" s="52"/>
      <c r="D512" s="52"/>
      <c r="E512" s="53"/>
      <c r="F512" s="44" t="s">
        <v>554</v>
      </c>
    </row>
    <row r="513" spans="1:6" x14ac:dyDescent="0.3">
      <c r="A513" s="51"/>
      <c r="B513" s="73"/>
      <c r="C513" s="52"/>
      <c r="D513" s="52"/>
      <c r="E513" s="53"/>
      <c r="F513" s="44" t="s">
        <v>554</v>
      </c>
    </row>
    <row r="514" spans="1:6" x14ac:dyDescent="0.3">
      <c r="A514" s="51"/>
      <c r="B514" s="73"/>
      <c r="C514" s="52"/>
      <c r="D514" s="52"/>
      <c r="E514" s="53"/>
      <c r="F514" s="44" t="s">
        <v>554</v>
      </c>
    </row>
    <row r="515" spans="1:6" x14ac:dyDescent="0.3">
      <c r="A515" s="51"/>
      <c r="B515" s="73"/>
      <c r="C515" s="52"/>
      <c r="D515" s="52"/>
      <c r="E515" s="53"/>
      <c r="F515" s="44" t="s">
        <v>554</v>
      </c>
    </row>
    <row r="516" spans="1:6" x14ac:dyDescent="0.3">
      <c r="A516" s="51"/>
      <c r="B516" s="73"/>
      <c r="C516" s="52"/>
      <c r="D516" s="52"/>
      <c r="E516" s="53"/>
      <c r="F516" s="44" t="s">
        <v>554</v>
      </c>
    </row>
    <row r="517" spans="1:6" x14ac:dyDescent="0.3">
      <c r="A517" s="51"/>
      <c r="B517" s="73"/>
      <c r="C517" s="52"/>
      <c r="D517" s="52"/>
      <c r="E517" s="53"/>
      <c r="F517" s="44" t="s">
        <v>554</v>
      </c>
    </row>
    <row r="518" spans="1:6" x14ac:dyDescent="0.3">
      <c r="A518" s="51"/>
      <c r="B518" s="73"/>
      <c r="C518" s="52"/>
      <c r="D518" s="52"/>
      <c r="E518" s="53"/>
      <c r="F518" s="44" t="s">
        <v>554</v>
      </c>
    </row>
    <row r="519" spans="1:6" x14ac:dyDescent="0.3">
      <c r="A519" s="51"/>
      <c r="B519" s="73"/>
      <c r="C519" s="52"/>
      <c r="D519" s="52"/>
      <c r="E519" s="53"/>
      <c r="F519" s="44" t="s">
        <v>554</v>
      </c>
    </row>
    <row r="520" spans="1:6" x14ac:dyDescent="0.3">
      <c r="A520" s="51"/>
      <c r="B520" s="73"/>
      <c r="C520" s="52"/>
      <c r="D520" s="52"/>
      <c r="E520" s="53"/>
      <c r="F520" s="44" t="s">
        <v>554</v>
      </c>
    </row>
    <row r="521" spans="1:6" x14ac:dyDescent="0.3">
      <c r="A521" s="51"/>
      <c r="B521" s="73"/>
      <c r="C521" s="52"/>
      <c r="D521" s="52"/>
      <c r="E521" s="53"/>
      <c r="F521" s="44" t="s">
        <v>554</v>
      </c>
    </row>
    <row r="522" spans="1:6" x14ac:dyDescent="0.3">
      <c r="A522" s="51"/>
      <c r="B522" s="73"/>
      <c r="C522" s="52"/>
      <c r="D522" s="52"/>
      <c r="E522" s="53"/>
      <c r="F522" s="44" t="s">
        <v>554</v>
      </c>
    </row>
    <row r="523" spans="1:6" x14ac:dyDescent="0.3">
      <c r="A523" s="51"/>
      <c r="B523" s="73"/>
      <c r="C523" s="52"/>
      <c r="D523" s="52"/>
      <c r="E523" s="53"/>
      <c r="F523" s="44" t="s">
        <v>554</v>
      </c>
    </row>
    <row r="524" spans="1:6" x14ac:dyDescent="0.3">
      <c r="A524" s="51"/>
      <c r="B524" s="73"/>
      <c r="C524" s="52"/>
      <c r="D524" s="52"/>
      <c r="E524" s="53"/>
      <c r="F524" s="44" t="s">
        <v>554</v>
      </c>
    </row>
    <row r="525" spans="1:6" x14ac:dyDescent="0.3">
      <c r="A525" s="51"/>
      <c r="B525" s="73"/>
      <c r="C525" s="52"/>
      <c r="D525" s="52"/>
      <c r="E525" s="53"/>
      <c r="F525" s="44" t="s">
        <v>554</v>
      </c>
    </row>
    <row r="526" spans="1:6" x14ac:dyDescent="0.3">
      <c r="A526" s="51"/>
      <c r="B526" s="73"/>
      <c r="C526" s="52"/>
      <c r="D526" s="52"/>
      <c r="E526" s="53"/>
      <c r="F526" s="44" t="s">
        <v>554</v>
      </c>
    </row>
    <row r="527" spans="1:6" x14ac:dyDescent="0.3">
      <c r="A527" s="51"/>
      <c r="B527" s="73"/>
      <c r="C527" s="52"/>
      <c r="D527" s="52"/>
      <c r="E527" s="53"/>
      <c r="F527" s="44" t="s">
        <v>554</v>
      </c>
    </row>
    <row r="528" spans="1:6" x14ac:dyDescent="0.3">
      <c r="A528" s="51"/>
      <c r="B528" s="73"/>
      <c r="C528" s="52"/>
      <c r="D528" s="52"/>
      <c r="E528" s="53"/>
      <c r="F528" s="44" t="s">
        <v>554</v>
      </c>
    </row>
    <row r="529" spans="1:6" x14ac:dyDescent="0.3">
      <c r="A529" s="51"/>
      <c r="B529" s="73"/>
      <c r="C529" s="52"/>
      <c r="D529" s="52"/>
      <c r="E529" s="53"/>
      <c r="F529" s="44" t="s">
        <v>554</v>
      </c>
    </row>
    <row r="530" spans="1:6" x14ac:dyDescent="0.3">
      <c r="A530" s="51"/>
      <c r="B530" s="73"/>
      <c r="C530" s="52"/>
      <c r="D530" s="52"/>
      <c r="E530" s="53"/>
      <c r="F530" s="44" t="s">
        <v>554</v>
      </c>
    </row>
    <row r="531" spans="1:6" x14ac:dyDescent="0.3">
      <c r="A531" s="51"/>
      <c r="B531" s="73"/>
      <c r="C531" s="52"/>
      <c r="D531" s="52"/>
      <c r="E531" s="53"/>
      <c r="F531" s="44" t="s">
        <v>554</v>
      </c>
    </row>
    <row r="532" spans="1:6" x14ac:dyDescent="0.3">
      <c r="A532" s="51"/>
      <c r="B532" s="73"/>
      <c r="C532" s="52"/>
      <c r="D532" s="52"/>
      <c r="E532" s="53"/>
      <c r="F532" s="44" t="s">
        <v>554</v>
      </c>
    </row>
    <row r="533" spans="1:6" x14ac:dyDescent="0.3">
      <c r="A533" s="51"/>
      <c r="B533" s="73"/>
      <c r="C533" s="52"/>
      <c r="D533" s="52"/>
      <c r="E533" s="53"/>
      <c r="F533" s="44" t="s">
        <v>554</v>
      </c>
    </row>
    <row r="534" spans="1:6" x14ac:dyDescent="0.3">
      <c r="A534" s="51"/>
      <c r="B534" s="73"/>
      <c r="C534" s="52"/>
      <c r="D534" s="52"/>
      <c r="E534" s="53"/>
      <c r="F534" s="44" t="s">
        <v>554</v>
      </c>
    </row>
    <row r="535" spans="1:6" x14ac:dyDescent="0.3">
      <c r="A535" s="51"/>
      <c r="B535" s="73"/>
      <c r="C535" s="52"/>
      <c r="D535" s="52"/>
      <c r="E535" s="53"/>
      <c r="F535" s="44" t="s">
        <v>554</v>
      </c>
    </row>
    <row r="536" spans="1:6" x14ac:dyDescent="0.3">
      <c r="A536" s="51"/>
      <c r="B536" s="73"/>
      <c r="C536" s="52"/>
      <c r="D536" s="52"/>
      <c r="E536" s="53"/>
      <c r="F536" s="44" t="s">
        <v>554</v>
      </c>
    </row>
    <row r="537" spans="1:6" x14ac:dyDescent="0.3">
      <c r="A537" s="51"/>
      <c r="B537" s="73"/>
      <c r="C537" s="52"/>
      <c r="D537" s="52"/>
      <c r="E537" s="53"/>
      <c r="F537" s="44" t="s">
        <v>554</v>
      </c>
    </row>
    <row r="538" spans="1:6" x14ac:dyDescent="0.3">
      <c r="A538" s="51"/>
      <c r="B538" s="73"/>
      <c r="C538" s="52"/>
      <c r="D538" s="52"/>
      <c r="E538" s="53"/>
      <c r="F538" s="44" t="s">
        <v>554</v>
      </c>
    </row>
    <row r="539" spans="1:6" x14ac:dyDescent="0.3">
      <c r="A539" s="51"/>
      <c r="B539" s="73"/>
      <c r="C539" s="52"/>
      <c r="D539" s="52"/>
      <c r="E539" s="53"/>
      <c r="F539" s="44" t="s">
        <v>554</v>
      </c>
    </row>
    <row r="540" spans="1:6" x14ac:dyDescent="0.3">
      <c r="A540" s="51"/>
      <c r="B540" s="73"/>
      <c r="C540" s="52"/>
      <c r="D540" s="52"/>
      <c r="E540" s="53"/>
      <c r="F540" s="44" t="s">
        <v>554</v>
      </c>
    </row>
    <row r="541" spans="1:6" x14ac:dyDescent="0.3">
      <c r="A541" s="51"/>
      <c r="B541" s="73"/>
      <c r="C541" s="52"/>
      <c r="D541" s="52"/>
      <c r="E541" s="53"/>
      <c r="F541" s="44" t="s">
        <v>554</v>
      </c>
    </row>
    <row r="542" spans="1:6" x14ac:dyDescent="0.3">
      <c r="A542" s="51"/>
      <c r="B542" s="73"/>
      <c r="C542" s="52"/>
      <c r="D542" s="52"/>
      <c r="E542" s="53"/>
      <c r="F542" s="44" t="s">
        <v>554</v>
      </c>
    </row>
    <row r="543" spans="1:6" x14ac:dyDescent="0.3">
      <c r="A543" s="51"/>
      <c r="B543" s="73"/>
      <c r="C543" s="52"/>
      <c r="D543" s="52"/>
      <c r="E543" s="53"/>
      <c r="F543" s="44" t="s">
        <v>554</v>
      </c>
    </row>
    <row r="544" spans="1:6" x14ac:dyDescent="0.3">
      <c r="A544" s="51"/>
      <c r="B544" s="73"/>
      <c r="C544" s="52"/>
      <c r="D544" s="52"/>
      <c r="E544" s="53"/>
      <c r="F544" s="44" t="s">
        <v>554</v>
      </c>
    </row>
    <row r="545" spans="1:6" x14ac:dyDescent="0.3">
      <c r="A545" s="51"/>
      <c r="B545" s="73"/>
      <c r="C545" s="52"/>
      <c r="D545" s="52"/>
      <c r="E545" s="53"/>
      <c r="F545" s="44" t="s">
        <v>554</v>
      </c>
    </row>
    <row r="546" spans="1:6" x14ac:dyDescent="0.3">
      <c r="A546" s="51"/>
      <c r="B546" s="73"/>
      <c r="C546" s="52"/>
      <c r="D546" s="52"/>
      <c r="E546" s="53"/>
      <c r="F546" s="44" t="s">
        <v>554</v>
      </c>
    </row>
    <row r="547" spans="1:6" x14ac:dyDescent="0.3">
      <c r="A547" s="51"/>
      <c r="B547" s="73"/>
      <c r="C547" s="52"/>
      <c r="D547" s="52"/>
      <c r="E547" s="53"/>
      <c r="F547" s="44" t="s">
        <v>554</v>
      </c>
    </row>
    <row r="548" spans="1:6" x14ac:dyDescent="0.3">
      <c r="A548" s="51"/>
      <c r="B548" s="73"/>
      <c r="C548" s="52"/>
      <c r="D548" s="52"/>
      <c r="E548" s="53"/>
      <c r="F548" s="44" t="s">
        <v>554</v>
      </c>
    </row>
    <row r="549" spans="1:6" x14ac:dyDescent="0.3">
      <c r="A549" s="51"/>
      <c r="B549" s="73"/>
      <c r="C549" s="52"/>
      <c r="D549" s="52"/>
      <c r="E549" s="53"/>
      <c r="F549" s="44" t="s">
        <v>554</v>
      </c>
    </row>
    <row r="550" spans="1:6" x14ac:dyDescent="0.3">
      <c r="A550" s="51"/>
      <c r="B550" s="73"/>
      <c r="C550" s="52"/>
      <c r="D550" s="52"/>
      <c r="E550" s="53"/>
      <c r="F550" s="44" t="s">
        <v>554</v>
      </c>
    </row>
    <row r="551" spans="1:6" x14ac:dyDescent="0.3">
      <c r="A551" s="51"/>
      <c r="B551" s="73"/>
      <c r="C551" s="52"/>
      <c r="D551" s="52"/>
      <c r="E551" s="53"/>
      <c r="F551" s="44" t="s">
        <v>554</v>
      </c>
    </row>
    <row r="552" spans="1:6" x14ac:dyDescent="0.3">
      <c r="A552" s="51"/>
      <c r="B552" s="73"/>
      <c r="C552" s="52"/>
      <c r="D552" s="52"/>
      <c r="E552" s="53"/>
      <c r="F552" s="44" t="s">
        <v>554</v>
      </c>
    </row>
    <row r="553" spans="1:6" x14ac:dyDescent="0.3">
      <c r="A553" s="51"/>
      <c r="B553" s="73"/>
      <c r="C553" s="52"/>
      <c r="D553" s="52"/>
      <c r="E553" s="53"/>
      <c r="F553" s="44" t="s">
        <v>554</v>
      </c>
    </row>
    <row r="554" spans="1:6" x14ac:dyDescent="0.3">
      <c r="A554" s="51"/>
      <c r="B554" s="73"/>
      <c r="C554" s="52"/>
      <c r="D554" s="52"/>
      <c r="E554" s="53"/>
      <c r="F554" s="44" t="s">
        <v>554</v>
      </c>
    </row>
    <row r="555" spans="1:6" x14ac:dyDescent="0.3">
      <c r="A555" s="51"/>
      <c r="B555" s="73"/>
      <c r="C555" s="52"/>
      <c r="D555" s="52"/>
      <c r="E555" s="53"/>
      <c r="F555" s="44" t="s">
        <v>554</v>
      </c>
    </row>
    <row r="556" spans="1:6" x14ac:dyDescent="0.3">
      <c r="A556" s="51"/>
      <c r="B556" s="73"/>
      <c r="C556" s="52"/>
      <c r="D556" s="52"/>
      <c r="E556" s="53"/>
      <c r="F556" s="44" t="s">
        <v>554</v>
      </c>
    </row>
    <row r="557" spans="1:6" x14ac:dyDescent="0.3">
      <c r="A557" s="51"/>
      <c r="B557" s="73"/>
      <c r="C557" s="52"/>
      <c r="D557" s="52"/>
      <c r="E557" s="53"/>
      <c r="F557" s="44" t="s">
        <v>554</v>
      </c>
    </row>
    <row r="558" spans="1:6" x14ac:dyDescent="0.3">
      <c r="A558" s="51"/>
      <c r="B558" s="73"/>
      <c r="C558" s="52"/>
      <c r="D558" s="52"/>
      <c r="E558" s="53"/>
      <c r="F558" s="44" t="s">
        <v>554</v>
      </c>
    </row>
    <row r="559" spans="1:6" x14ac:dyDescent="0.3">
      <c r="A559" s="51"/>
      <c r="B559" s="73"/>
      <c r="C559" s="52"/>
      <c r="D559" s="52"/>
      <c r="E559" s="53"/>
      <c r="F559" s="44" t="s">
        <v>554</v>
      </c>
    </row>
    <row r="560" spans="1:6" x14ac:dyDescent="0.3">
      <c r="A560" s="51"/>
      <c r="B560" s="73"/>
      <c r="C560" s="52"/>
      <c r="D560" s="52"/>
      <c r="E560" s="53"/>
      <c r="F560" s="44" t="s">
        <v>554</v>
      </c>
    </row>
    <row r="561" spans="1:6" x14ac:dyDescent="0.3">
      <c r="A561" s="51"/>
      <c r="B561" s="73"/>
      <c r="C561" s="52"/>
      <c r="D561" s="52"/>
      <c r="E561" s="53"/>
      <c r="F561" s="44" t="s">
        <v>554</v>
      </c>
    </row>
    <row r="562" spans="1:6" x14ac:dyDescent="0.3">
      <c r="A562" s="51"/>
      <c r="B562" s="73"/>
      <c r="C562" s="52"/>
      <c r="D562" s="52"/>
      <c r="E562" s="53"/>
      <c r="F562" s="44" t="s">
        <v>554</v>
      </c>
    </row>
    <row r="563" spans="1:6" x14ac:dyDescent="0.3">
      <c r="A563" s="51"/>
      <c r="B563" s="73"/>
      <c r="C563" s="52"/>
      <c r="D563" s="52"/>
      <c r="E563" s="53"/>
      <c r="F563" s="44" t="s">
        <v>554</v>
      </c>
    </row>
    <row r="564" spans="1:6" x14ac:dyDescent="0.3">
      <c r="A564" s="51"/>
      <c r="B564" s="73"/>
      <c r="C564" s="52"/>
      <c r="D564" s="52"/>
      <c r="E564" s="53"/>
      <c r="F564" s="44" t="s">
        <v>554</v>
      </c>
    </row>
    <row r="565" spans="1:6" x14ac:dyDescent="0.3">
      <c r="A565" s="51"/>
      <c r="B565" s="73"/>
      <c r="C565" s="52"/>
      <c r="D565" s="52"/>
      <c r="E565" s="53"/>
      <c r="F565" s="44" t="s">
        <v>554</v>
      </c>
    </row>
    <row r="566" spans="1:6" x14ac:dyDescent="0.3">
      <c r="A566" s="51"/>
      <c r="B566" s="73"/>
      <c r="C566" s="52"/>
      <c r="D566" s="52"/>
      <c r="E566" s="53"/>
      <c r="F566" s="44" t="s">
        <v>554</v>
      </c>
    </row>
    <row r="567" spans="1:6" x14ac:dyDescent="0.3">
      <c r="A567" s="51"/>
      <c r="B567" s="73"/>
      <c r="C567" s="52"/>
      <c r="D567" s="52"/>
      <c r="E567" s="53"/>
      <c r="F567" s="44" t="s">
        <v>554</v>
      </c>
    </row>
    <row r="568" spans="1:6" x14ac:dyDescent="0.3">
      <c r="A568" s="51"/>
      <c r="B568" s="73"/>
      <c r="C568" s="52"/>
      <c r="D568" s="52"/>
      <c r="E568" s="53"/>
      <c r="F568" s="44" t="s">
        <v>554</v>
      </c>
    </row>
    <row r="569" spans="1:6" x14ac:dyDescent="0.3">
      <c r="A569" s="51"/>
      <c r="B569" s="73"/>
      <c r="C569" s="52"/>
      <c r="D569" s="52"/>
      <c r="E569" s="53"/>
      <c r="F569" s="44" t="s">
        <v>554</v>
      </c>
    </row>
    <row r="570" spans="1:6" x14ac:dyDescent="0.3">
      <c r="A570" s="51"/>
      <c r="B570" s="73"/>
      <c r="C570" s="52"/>
      <c r="D570" s="52"/>
      <c r="E570" s="53"/>
      <c r="F570" s="44" t="s">
        <v>554</v>
      </c>
    </row>
    <row r="571" spans="1:6" x14ac:dyDescent="0.3">
      <c r="A571" s="51"/>
      <c r="B571" s="73"/>
      <c r="C571" s="52"/>
      <c r="D571" s="52"/>
      <c r="E571" s="53"/>
      <c r="F571" s="44" t="s">
        <v>554</v>
      </c>
    </row>
    <row r="572" spans="1:6" x14ac:dyDescent="0.3">
      <c r="A572" s="51"/>
      <c r="B572" s="73"/>
      <c r="C572" s="52"/>
      <c r="D572" s="52"/>
      <c r="E572" s="53"/>
      <c r="F572" s="44" t="s">
        <v>554</v>
      </c>
    </row>
    <row r="573" spans="1:6" x14ac:dyDescent="0.3">
      <c r="A573" s="51"/>
      <c r="B573" s="73"/>
      <c r="C573" s="52"/>
      <c r="D573" s="52"/>
      <c r="E573" s="53"/>
      <c r="F573" s="44" t="s">
        <v>554</v>
      </c>
    </row>
    <row r="574" spans="1:6" x14ac:dyDescent="0.3">
      <c r="A574" s="51"/>
      <c r="B574" s="73"/>
      <c r="C574" s="52"/>
      <c r="D574" s="52"/>
      <c r="E574" s="53"/>
      <c r="F574" s="44" t="s">
        <v>554</v>
      </c>
    </row>
    <row r="575" spans="1:6" x14ac:dyDescent="0.3">
      <c r="A575" s="51"/>
      <c r="B575" s="73"/>
      <c r="C575" s="52"/>
      <c r="D575" s="52"/>
      <c r="E575" s="53"/>
      <c r="F575" s="44" t="s">
        <v>554</v>
      </c>
    </row>
    <row r="576" spans="1:6" x14ac:dyDescent="0.3">
      <c r="A576" s="51"/>
      <c r="B576" s="73"/>
      <c r="C576" s="52"/>
      <c r="D576" s="52"/>
      <c r="E576" s="53"/>
      <c r="F576" s="44" t="s">
        <v>554</v>
      </c>
    </row>
    <row r="577" spans="1:6" x14ac:dyDescent="0.3">
      <c r="A577" s="51"/>
      <c r="B577" s="73"/>
      <c r="C577" s="52"/>
      <c r="D577" s="52"/>
      <c r="E577" s="53"/>
      <c r="F577" s="44" t="s">
        <v>554</v>
      </c>
    </row>
    <row r="578" spans="1:6" x14ac:dyDescent="0.3">
      <c r="A578" s="51"/>
      <c r="B578" s="73"/>
      <c r="C578" s="52"/>
      <c r="D578" s="52"/>
      <c r="E578" s="53"/>
      <c r="F578" s="44" t="s">
        <v>554</v>
      </c>
    </row>
    <row r="579" spans="1:6" x14ac:dyDescent="0.3">
      <c r="A579" s="51"/>
      <c r="B579" s="73"/>
      <c r="C579" s="52"/>
      <c r="D579" s="52"/>
      <c r="E579" s="53"/>
      <c r="F579" s="44" t="s">
        <v>554</v>
      </c>
    </row>
    <row r="580" spans="1:6" x14ac:dyDescent="0.3">
      <c r="A580" s="51"/>
      <c r="B580" s="73"/>
      <c r="C580" s="52"/>
      <c r="D580" s="52"/>
      <c r="E580" s="53"/>
      <c r="F580" s="44" t="s">
        <v>554</v>
      </c>
    </row>
    <row r="581" spans="1:6" x14ac:dyDescent="0.3">
      <c r="A581" s="51"/>
      <c r="B581" s="73"/>
      <c r="C581" s="52"/>
      <c r="D581" s="52"/>
      <c r="E581" s="53"/>
      <c r="F581" s="44" t="s">
        <v>554</v>
      </c>
    </row>
    <row r="582" spans="1:6" x14ac:dyDescent="0.3">
      <c r="A582" s="51"/>
      <c r="B582" s="73"/>
      <c r="C582" s="52"/>
      <c r="D582" s="52"/>
      <c r="E582" s="53"/>
      <c r="F582" s="44" t="s">
        <v>554</v>
      </c>
    </row>
    <row r="583" spans="1:6" x14ac:dyDescent="0.3">
      <c r="A583" s="51"/>
      <c r="B583" s="73"/>
      <c r="C583" s="52"/>
      <c r="D583" s="52"/>
      <c r="E583" s="53"/>
      <c r="F583" s="44" t="s">
        <v>554</v>
      </c>
    </row>
    <row r="584" spans="1:6" x14ac:dyDescent="0.3">
      <c r="A584" s="51"/>
      <c r="B584" s="73"/>
      <c r="C584" s="52"/>
      <c r="D584" s="52"/>
      <c r="E584" s="53"/>
      <c r="F584" s="44" t="s">
        <v>554</v>
      </c>
    </row>
    <row r="585" spans="1:6" x14ac:dyDescent="0.3">
      <c r="A585" s="51"/>
      <c r="B585" s="73"/>
      <c r="C585" s="52"/>
      <c r="D585" s="52"/>
      <c r="E585" s="53"/>
      <c r="F585" s="44" t="s">
        <v>554</v>
      </c>
    </row>
    <row r="586" spans="1:6" x14ac:dyDescent="0.3">
      <c r="A586" s="51"/>
      <c r="B586" s="73"/>
      <c r="C586" s="52"/>
      <c r="D586" s="52"/>
      <c r="E586" s="53"/>
      <c r="F586" s="44" t="s">
        <v>554</v>
      </c>
    </row>
    <row r="587" spans="1:6" x14ac:dyDescent="0.3">
      <c r="A587" s="51"/>
      <c r="B587" s="73"/>
      <c r="C587" s="52"/>
      <c r="D587" s="52"/>
      <c r="E587" s="53"/>
      <c r="F587" s="44" t="s">
        <v>554</v>
      </c>
    </row>
    <row r="588" spans="1:6" x14ac:dyDescent="0.3">
      <c r="A588" s="51"/>
      <c r="B588" s="73"/>
      <c r="C588" s="52"/>
      <c r="D588" s="52"/>
      <c r="E588" s="53"/>
      <c r="F588" s="44" t="s">
        <v>554</v>
      </c>
    </row>
    <row r="589" spans="1:6" x14ac:dyDescent="0.3">
      <c r="A589" s="51"/>
      <c r="B589" s="73"/>
      <c r="C589" s="52"/>
      <c r="D589" s="52"/>
      <c r="E589" s="53"/>
      <c r="F589" s="44" t="s">
        <v>554</v>
      </c>
    </row>
    <row r="590" spans="1:6" x14ac:dyDescent="0.3">
      <c r="A590" s="51"/>
      <c r="B590" s="73"/>
      <c r="C590" s="52"/>
      <c r="D590" s="52"/>
      <c r="E590" s="53"/>
      <c r="F590" s="44" t="s">
        <v>554</v>
      </c>
    </row>
    <row r="591" spans="1:6" x14ac:dyDescent="0.3">
      <c r="A591" s="51"/>
      <c r="B591" s="73"/>
      <c r="C591" s="52"/>
      <c r="D591" s="52"/>
      <c r="E591" s="53"/>
      <c r="F591" s="44" t="s">
        <v>554</v>
      </c>
    </row>
    <row r="592" spans="1:6" x14ac:dyDescent="0.3">
      <c r="A592" s="51"/>
      <c r="B592" s="73"/>
      <c r="C592" s="52"/>
      <c r="D592" s="52"/>
      <c r="E592" s="53"/>
      <c r="F592" s="44" t="s">
        <v>554</v>
      </c>
    </row>
    <row r="593" spans="1:6" x14ac:dyDescent="0.3">
      <c r="A593" s="51"/>
      <c r="B593" s="73"/>
      <c r="C593" s="52"/>
      <c r="D593" s="52"/>
      <c r="E593" s="53"/>
      <c r="F593" s="44" t="s">
        <v>554</v>
      </c>
    </row>
    <row r="594" spans="1:6" x14ac:dyDescent="0.3">
      <c r="A594" s="51"/>
      <c r="B594" s="73"/>
      <c r="C594" s="52"/>
      <c r="D594" s="52"/>
      <c r="E594" s="53"/>
      <c r="F594" s="44" t="s">
        <v>554</v>
      </c>
    </row>
    <row r="595" spans="1:6" x14ac:dyDescent="0.3">
      <c r="A595" s="51"/>
      <c r="B595" s="73"/>
      <c r="C595" s="52"/>
      <c r="D595" s="52"/>
      <c r="E595" s="53"/>
      <c r="F595" s="44" t="s">
        <v>554</v>
      </c>
    </row>
    <row r="596" spans="1:6" x14ac:dyDescent="0.3">
      <c r="A596" s="51"/>
      <c r="B596" s="73"/>
      <c r="C596" s="52"/>
      <c r="D596" s="52"/>
      <c r="E596" s="53"/>
      <c r="F596" s="44" t="s">
        <v>554</v>
      </c>
    </row>
    <row r="597" spans="1:6" x14ac:dyDescent="0.3">
      <c r="A597" s="51"/>
      <c r="B597" s="73"/>
      <c r="C597" s="52"/>
      <c r="D597" s="52"/>
      <c r="E597" s="53"/>
      <c r="F597" s="44" t="s">
        <v>554</v>
      </c>
    </row>
    <row r="598" spans="1:6" x14ac:dyDescent="0.3">
      <c r="A598" s="51"/>
      <c r="B598" s="73"/>
      <c r="C598" s="52"/>
      <c r="D598" s="52"/>
      <c r="E598" s="53"/>
      <c r="F598" s="44" t="s">
        <v>554</v>
      </c>
    </row>
    <row r="599" spans="1:6" x14ac:dyDescent="0.3">
      <c r="A599" s="51"/>
      <c r="B599" s="73"/>
      <c r="C599" s="52"/>
      <c r="D599" s="52"/>
      <c r="E599" s="53"/>
      <c r="F599" s="44" t="s">
        <v>554</v>
      </c>
    </row>
    <row r="600" spans="1:6" x14ac:dyDescent="0.3">
      <c r="A600" s="51"/>
      <c r="B600" s="73"/>
      <c r="C600" s="52"/>
      <c r="D600" s="52"/>
      <c r="E600" s="53"/>
      <c r="F600" s="44" t="s">
        <v>554</v>
      </c>
    </row>
    <row r="601" spans="1:6" x14ac:dyDescent="0.3">
      <c r="A601" s="51"/>
      <c r="B601" s="73"/>
      <c r="C601" s="52"/>
      <c r="D601" s="52"/>
      <c r="E601" s="53"/>
      <c r="F601" s="44" t="s">
        <v>554</v>
      </c>
    </row>
    <row r="602" spans="1:6" x14ac:dyDescent="0.3">
      <c r="A602" s="51"/>
      <c r="B602" s="73"/>
      <c r="C602" s="52"/>
      <c r="D602" s="52"/>
      <c r="E602" s="53"/>
      <c r="F602" s="44" t="s">
        <v>554</v>
      </c>
    </row>
    <row r="603" spans="1:6" x14ac:dyDescent="0.3">
      <c r="A603" s="51"/>
      <c r="B603" s="73"/>
      <c r="C603" s="52"/>
      <c r="D603" s="52"/>
      <c r="E603" s="53"/>
      <c r="F603" s="44" t="s">
        <v>554</v>
      </c>
    </row>
    <row r="604" spans="1:6" x14ac:dyDescent="0.3">
      <c r="A604" s="51"/>
      <c r="B604" s="73"/>
      <c r="C604" s="52"/>
      <c r="D604" s="52"/>
      <c r="E604" s="53"/>
      <c r="F604" s="44" t="s">
        <v>554</v>
      </c>
    </row>
    <row r="605" spans="1:6" x14ac:dyDescent="0.3">
      <c r="A605" s="51"/>
      <c r="B605" s="73"/>
      <c r="C605" s="52"/>
      <c r="D605" s="52"/>
      <c r="E605" s="53"/>
      <c r="F605" s="44" t="s">
        <v>554</v>
      </c>
    </row>
    <row r="606" spans="1:6" x14ac:dyDescent="0.3">
      <c r="A606" s="51"/>
      <c r="B606" s="73"/>
      <c r="C606" s="52"/>
      <c r="D606" s="52"/>
      <c r="E606" s="53"/>
      <c r="F606" s="44" t="s">
        <v>554</v>
      </c>
    </row>
    <row r="607" spans="1:6" x14ac:dyDescent="0.3">
      <c r="A607" s="51"/>
      <c r="B607" s="73"/>
      <c r="C607" s="52"/>
      <c r="D607" s="52"/>
      <c r="E607" s="53"/>
      <c r="F607" s="44" t="s">
        <v>554</v>
      </c>
    </row>
    <row r="608" spans="1:6" x14ac:dyDescent="0.3">
      <c r="A608" s="51"/>
      <c r="B608" s="73"/>
      <c r="C608" s="52"/>
      <c r="D608" s="52"/>
      <c r="E608" s="53"/>
      <c r="F608" s="44" t="s">
        <v>554</v>
      </c>
    </row>
    <row r="609" spans="1:6" x14ac:dyDescent="0.3">
      <c r="A609" s="51"/>
      <c r="B609" s="73"/>
      <c r="C609" s="52"/>
      <c r="D609" s="52"/>
      <c r="E609" s="53"/>
      <c r="F609" s="44" t="s">
        <v>554</v>
      </c>
    </row>
    <row r="610" spans="1:6" x14ac:dyDescent="0.3">
      <c r="A610" s="51"/>
      <c r="B610" s="73"/>
      <c r="C610" s="52"/>
      <c r="D610" s="52"/>
      <c r="E610" s="53"/>
      <c r="F610" s="44" t="s">
        <v>554</v>
      </c>
    </row>
    <row r="611" spans="1:6" x14ac:dyDescent="0.3">
      <c r="A611" s="51"/>
      <c r="B611" s="73"/>
      <c r="C611" s="52"/>
      <c r="D611" s="52"/>
      <c r="E611" s="53"/>
      <c r="F611" s="44" t="s">
        <v>554</v>
      </c>
    </row>
    <row r="612" spans="1:6" x14ac:dyDescent="0.3">
      <c r="A612" s="51"/>
      <c r="B612" s="73"/>
      <c r="C612" s="52"/>
      <c r="D612" s="52"/>
      <c r="E612" s="53"/>
      <c r="F612" s="44" t="s">
        <v>554</v>
      </c>
    </row>
    <row r="613" spans="1:6" x14ac:dyDescent="0.3">
      <c r="A613" s="51"/>
      <c r="B613" s="73"/>
      <c r="C613" s="52"/>
      <c r="D613" s="52"/>
      <c r="E613" s="53"/>
      <c r="F613" s="44" t="s">
        <v>554</v>
      </c>
    </row>
    <row r="614" spans="1:6" x14ac:dyDescent="0.3">
      <c r="A614" s="51"/>
      <c r="B614" s="73"/>
      <c r="C614" s="52"/>
      <c r="D614" s="52"/>
      <c r="E614" s="53"/>
      <c r="F614" s="44" t="s">
        <v>554</v>
      </c>
    </row>
    <row r="615" spans="1:6" x14ac:dyDescent="0.3">
      <c r="A615" s="51"/>
      <c r="B615" s="73"/>
      <c r="C615" s="52"/>
      <c r="D615" s="52"/>
      <c r="E615" s="53"/>
      <c r="F615" s="44" t="s">
        <v>554</v>
      </c>
    </row>
    <row r="616" spans="1:6" x14ac:dyDescent="0.3">
      <c r="A616" s="51"/>
      <c r="B616" s="73"/>
      <c r="C616" s="52"/>
      <c r="D616" s="52"/>
      <c r="E616" s="53"/>
      <c r="F616" s="44" t="s">
        <v>554</v>
      </c>
    </row>
    <row r="617" spans="1:6" x14ac:dyDescent="0.3">
      <c r="A617" s="51"/>
      <c r="B617" s="73"/>
      <c r="C617" s="52"/>
      <c r="D617" s="52"/>
      <c r="E617" s="53"/>
      <c r="F617" s="44" t="s">
        <v>554</v>
      </c>
    </row>
    <row r="618" spans="1:6" x14ac:dyDescent="0.3">
      <c r="A618" s="51"/>
      <c r="B618" s="73"/>
      <c r="C618" s="52"/>
      <c r="D618" s="52"/>
      <c r="E618" s="53"/>
      <c r="F618" s="44" t="s">
        <v>554</v>
      </c>
    </row>
    <row r="619" spans="1:6" x14ac:dyDescent="0.3">
      <c r="A619" s="51"/>
      <c r="B619" s="73"/>
      <c r="C619" s="52"/>
      <c r="D619" s="52"/>
      <c r="E619" s="53"/>
      <c r="F619" s="44" t="s">
        <v>554</v>
      </c>
    </row>
    <row r="620" spans="1:6" x14ac:dyDescent="0.3">
      <c r="A620" s="51"/>
      <c r="B620" s="73"/>
      <c r="C620" s="52"/>
      <c r="D620" s="52"/>
      <c r="E620" s="53"/>
      <c r="F620" s="44" t="s">
        <v>554</v>
      </c>
    </row>
    <row r="621" spans="1:6" x14ac:dyDescent="0.3">
      <c r="A621" s="51"/>
      <c r="B621" s="73"/>
      <c r="C621" s="52"/>
      <c r="D621" s="52"/>
      <c r="E621" s="53"/>
      <c r="F621" s="44" t="s">
        <v>554</v>
      </c>
    </row>
    <row r="622" spans="1:6" x14ac:dyDescent="0.3">
      <c r="A622" s="51"/>
      <c r="B622" s="73"/>
      <c r="C622" s="52"/>
      <c r="D622" s="52"/>
      <c r="E622" s="53"/>
      <c r="F622" s="44" t="s">
        <v>554</v>
      </c>
    </row>
    <row r="623" spans="1:6" x14ac:dyDescent="0.3">
      <c r="A623" s="51"/>
      <c r="B623" s="73"/>
      <c r="C623" s="52"/>
      <c r="D623" s="52"/>
      <c r="E623" s="53"/>
      <c r="F623" s="44" t="s">
        <v>554</v>
      </c>
    </row>
    <row r="624" spans="1:6" x14ac:dyDescent="0.3">
      <c r="A624" s="51"/>
      <c r="B624" s="73"/>
      <c r="C624" s="52"/>
      <c r="D624" s="52"/>
      <c r="E624" s="53"/>
      <c r="F624" s="44" t="s">
        <v>554</v>
      </c>
    </row>
    <row r="625" spans="1:6" x14ac:dyDescent="0.3">
      <c r="A625" s="51"/>
      <c r="B625" s="73"/>
      <c r="C625" s="52"/>
      <c r="D625" s="52"/>
      <c r="E625" s="53"/>
      <c r="F625" s="44" t="s">
        <v>554</v>
      </c>
    </row>
    <row r="626" spans="1:6" x14ac:dyDescent="0.3">
      <c r="A626" s="51"/>
      <c r="B626" s="73"/>
      <c r="C626" s="52"/>
      <c r="D626" s="52"/>
      <c r="E626" s="53"/>
      <c r="F626" s="44" t="s">
        <v>554</v>
      </c>
    </row>
    <row r="627" spans="1:6" x14ac:dyDescent="0.3">
      <c r="A627" s="51"/>
      <c r="B627" s="73"/>
      <c r="C627" s="52"/>
      <c r="D627" s="52"/>
      <c r="E627" s="53"/>
      <c r="F627" s="44" t="s">
        <v>554</v>
      </c>
    </row>
    <row r="628" spans="1:6" x14ac:dyDescent="0.3">
      <c r="A628" s="51"/>
      <c r="B628" s="73"/>
      <c r="C628" s="52"/>
      <c r="D628" s="52"/>
      <c r="E628" s="53"/>
      <c r="F628" s="44" t="s">
        <v>554</v>
      </c>
    </row>
    <row r="629" spans="1:6" x14ac:dyDescent="0.3">
      <c r="A629" s="51"/>
      <c r="B629" s="73"/>
      <c r="C629" s="52"/>
      <c r="D629" s="52"/>
      <c r="E629" s="53"/>
      <c r="F629" s="44" t="s">
        <v>554</v>
      </c>
    </row>
    <row r="630" spans="1:6" x14ac:dyDescent="0.3">
      <c r="A630" s="51"/>
      <c r="B630" s="73"/>
      <c r="C630" s="52"/>
      <c r="D630" s="52"/>
      <c r="E630" s="53"/>
      <c r="F630" s="44" t="s">
        <v>554</v>
      </c>
    </row>
    <row r="631" spans="1:6" x14ac:dyDescent="0.3">
      <c r="A631" s="51"/>
      <c r="B631" s="73"/>
      <c r="C631" s="52"/>
      <c r="D631" s="52"/>
      <c r="E631" s="53"/>
      <c r="F631" s="44" t="s">
        <v>554</v>
      </c>
    </row>
    <row r="632" spans="1:6" x14ac:dyDescent="0.3">
      <c r="A632" s="51"/>
      <c r="B632" s="73"/>
      <c r="C632" s="52"/>
      <c r="D632" s="52"/>
      <c r="E632" s="53"/>
      <c r="F632" s="44" t="s">
        <v>554</v>
      </c>
    </row>
    <row r="633" spans="1:6" x14ac:dyDescent="0.3">
      <c r="A633" s="51"/>
      <c r="B633" s="73"/>
      <c r="C633" s="52"/>
      <c r="D633" s="52"/>
      <c r="E633" s="53"/>
      <c r="F633" s="44" t="s">
        <v>554</v>
      </c>
    </row>
    <row r="634" spans="1:6" x14ac:dyDescent="0.3">
      <c r="A634" s="51"/>
      <c r="B634" s="73"/>
      <c r="C634" s="52"/>
      <c r="D634" s="52"/>
      <c r="E634" s="53"/>
      <c r="F634" s="44" t="s">
        <v>554</v>
      </c>
    </row>
    <row r="635" spans="1:6" x14ac:dyDescent="0.3">
      <c r="A635" s="51"/>
      <c r="B635" s="73"/>
      <c r="C635" s="52"/>
      <c r="D635" s="52"/>
      <c r="E635" s="53"/>
      <c r="F635" s="44" t="s">
        <v>554</v>
      </c>
    </row>
    <row r="636" spans="1:6" x14ac:dyDescent="0.3">
      <c r="A636" s="51"/>
      <c r="B636" s="73"/>
      <c r="C636" s="52"/>
      <c r="D636" s="52"/>
      <c r="E636" s="53"/>
      <c r="F636" s="44" t="s">
        <v>554</v>
      </c>
    </row>
    <row r="637" spans="1:6" x14ac:dyDescent="0.3">
      <c r="A637" s="51"/>
      <c r="B637" s="73"/>
      <c r="C637" s="52"/>
      <c r="D637" s="52"/>
      <c r="E637" s="53"/>
      <c r="F637" s="44" t="s">
        <v>554</v>
      </c>
    </row>
    <row r="638" spans="1:6" x14ac:dyDescent="0.3">
      <c r="A638" s="51"/>
      <c r="B638" s="73"/>
      <c r="C638" s="52"/>
      <c r="D638" s="52"/>
      <c r="E638" s="53"/>
      <c r="F638" s="44" t="s">
        <v>554</v>
      </c>
    </row>
    <row r="639" spans="1:6" x14ac:dyDescent="0.3">
      <c r="A639" s="51"/>
      <c r="B639" s="73"/>
      <c r="C639" s="52"/>
      <c r="D639" s="52"/>
      <c r="E639" s="53"/>
      <c r="F639" s="44" t="s">
        <v>554</v>
      </c>
    </row>
    <row r="640" spans="1:6" x14ac:dyDescent="0.3">
      <c r="A640" s="51"/>
      <c r="B640" s="73"/>
      <c r="C640" s="52"/>
      <c r="D640" s="52"/>
      <c r="E640" s="53"/>
      <c r="F640" s="44" t="s">
        <v>554</v>
      </c>
    </row>
    <row r="641" spans="1:6" x14ac:dyDescent="0.3">
      <c r="A641" s="51"/>
      <c r="B641" s="73"/>
      <c r="C641" s="52"/>
      <c r="D641" s="52"/>
      <c r="E641" s="53"/>
      <c r="F641" s="44" t="s">
        <v>554</v>
      </c>
    </row>
    <row r="642" spans="1:6" x14ac:dyDescent="0.3">
      <c r="A642" s="51"/>
      <c r="B642" s="73"/>
      <c r="C642" s="52"/>
      <c r="D642" s="52"/>
      <c r="E642" s="53"/>
      <c r="F642" s="44" t="s">
        <v>554</v>
      </c>
    </row>
    <row r="643" spans="1:6" x14ac:dyDescent="0.3">
      <c r="A643" s="51"/>
      <c r="B643" s="73"/>
      <c r="C643" s="52"/>
      <c r="D643" s="52"/>
      <c r="E643" s="53"/>
      <c r="F643" s="44" t="s">
        <v>554</v>
      </c>
    </row>
    <row r="644" spans="1:6" x14ac:dyDescent="0.3">
      <c r="A644" s="51"/>
      <c r="B644" s="73"/>
      <c r="C644" s="52"/>
      <c r="D644" s="52"/>
      <c r="E644" s="53"/>
      <c r="F644" s="44" t="s">
        <v>554</v>
      </c>
    </row>
    <row r="645" spans="1:6" x14ac:dyDescent="0.3">
      <c r="A645" s="51"/>
      <c r="B645" s="73"/>
      <c r="C645" s="52"/>
      <c r="D645" s="52"/>
      <c r="E645" s="53"/>
      <c r="F645" s="44" t="s">
        <v>554</v>
      </c>
    </row>
    <row r="646" spans="1:6" x14ac:dyDescent="0.3">
      <c r="A646" s="51"/>
      <c r="B646" s="73"/>
      <c r="C646" s="52"/>
      <c r="D646" s="52"/>
      <c r="E646" s="53"/>
      <c r="F646" s="44" t="s">
        <v>554</v>
      </c>
    </row>
    <row r="647" spans="1:6" x14ac:dyDescent="0.3">
      <c r="A647" s="51"/>
      <c r="B647" s="73"/>
      <c r="C647" s="52"/>
      <c r="D647" s="52"/>
      <c r="E647" s="53"/>
      <c r="F647" s="44" t="s">
        <v>554</v>
      </c>
    </row>
    <row r="648" spans="1:6" x14ac:dyDescent="0.3">
      <c r="A648" s="51"/>
      <c r="B648" s="73"/>
      <c r="C648" s="52"/>
      <c r="D648" s="52"/>
      <c r="E648" s="53"/>
      <c r="F648" s="44" t="s">
        <v>554</v>
      </c>
    </row>
    <row r="649" spans="1:6" x14ac:dyDescent="0.3">
      <c r="A649" s="51"/>
      <c r="B649" s="73"/>
      <c r="C649" s="52"/>
      <c r="D649" s="52"/>
      <c r="E649" s="53"/>
      <c r="F649" s="44" t="s">
        <v>554</v>
      </c>
    </row>
    <row r="650" spans="1:6" x14ac:dyDescent="0.3">
      <c r="A650" s="51"/>
      <c r="B650" s="73"/>
      <c r="C650" s="52"/>
      <c r="D650" s="52"/>
      <c r="E650" s="53"/>
      <c r="F650" s="44" t="s">
        <v>554</v>
      </c>
    </row>
    <row r="651" spans="1:6" x14ac:dyDescent="0.3">
      <c r="A651" s="51"/>
      <c r="B651" s="73"/>
      <c r="C651" s="52"/>
      <c r="D651" s="52"/>
      <c r="E651" s="53"/>
      <c r="F651" s="44" t="s">
        <v>554</v>
      </c>
    </row>
    <row r="652" spans="1:6" x14ac:dyDescent="0.3">
      <c r="A652" s="51"/>
      <c r="B652" s="73"/>
      <c r="C652" s="52"/>
      <c r="D652" s="52"/>
      <c r="E652" s="53"/>
      <c r="F652" s="44" t="s">
        <v>554</v>
      </c>
    </row>
    <row r="653" spans="1:6" x14ac:dyDescent="0.3">
      <c r="A653" s="51"/>
      <c r="B653" s="73"/>
      <c r="C653" s="52"/>
      <c r="D653" s="52"/>
      <c r="E653" s="53"/>
      <c r="F653" s="44" t="s">
        <v>554</v>
      </c>
    </row>
    <row r="654" spans="1:6" x14ac:dyDescent="0.3">
      <c r="A654" s="51"/>
      <c r="B654" s="73"/>
      <c r="C654" s="52"/>
      <c r="D654" s="52"/>
      <c r="E654" s="53"/>
      <c r="F654" s="44" t="s">
        <v>554</v>
      </c>
    </row>
    <row r="655" spans="1:6" x14ac:dyDescent="0.3">
      <c r="A655" s="51"/>
      <c r="B655" s="73"/>
      <c r="C655" s="52"/>
      <c r="D655" s="52"/>
      <c r="E655" s="53"/>
      <c r="F655" s="44" t="s">
        <v>554</v>
      </c>
    </row>
    <row r="656" spans="1:6" x14ac:dyDescent="0.3">
      <c r="A656" s="51"/>
      <c r="B656" s="73"/>
      <c r="C656" s="52"/>
      <c r="D656" s="52"/>
      <c r="E656" s="53"/>
      <c r="F656" s="44" t="s">
        <v>554</v>
      </c>
    </row>
    <row r="657" spans="1:6" x14ac:dyDescent="0.3">
      <c r="A657" s="51"/>
      <c r="B657" s="73"/>
      <c r="C657" s="52"/>
      <c r="D657" s="52"/>
      <c r="E657" s="53"/>
      <c r="F657" s="44" t="s">
        <v>554</v>
      </c>
    </row>
    <row r="658" spans="1:6" x14ac:dyDescent="0.3">
      <c r="A658" s="51"/>
      <c r="B658" s="73"/>
      <c r="C658" s="52"/>
      <c r="D658" s="52"/>
      <c r="E658" s="53"/>
      <c r="F658" s="44" t="s">
        <v>554</v>
      </c>
    </row>
    <row r="659" spans="1:6" x14ac:dyDescent="0.3">
      <c r="A659" s="51"/>
      <c r="B659" s="73"/>
      <c r="C659" s="52"/>
      <c r="D659" s="52"/>
      <c r="E659" s="53"/>
      <c r="F659" s="44" t="s">
        <v>554</v>
      </c>
    </row>
    <row r="660" spans="1:6" x14ac:dyDescent="0.3">
      <c r="A660" s="51"/>
      <c r="B660" s="73"/>
      <c r="C660" s="52"/>
      <c r="D660" s="52"/>
      <c r="E660" s="53"/>
      <c r="F660" s="44" t="s">
        <v>554</v>
      </c>
    </row>
    <row r="661" spans="1:6" x14ac:dyDescent="0.3">
      <c r="A661" s="51"/>
      <c r="B661" s="73"/>
      <c r="C661" s="52"/>
      <c r="D661" s="52"/>
      <c r="E661" s="53"/>
      <c r="F661" s="44" t="s">
        <v>554</v>
      </c>
    </row>
    <row r="662" spans="1:6" x14ac:dyDescent="0.3">
      <c r="A662" s="51"/>
      <c r="B662" s="73"/>
      <c r="C662" s="52"/>
      <c r="D662" s="52"/>
      <c r="E662" s="53"/>
      <c r="F662" s="44" t="s">
        <v>554</v>
      </c>
    </row>
    <row r="663" spans="1:6" x14ac:dyDescent="0.3">
      <c r="A663" s="51"/>
      <c r="B663" s="73"/>
      <c r="C663" s="52"/>
      <c r="D663" s="52"/>
      <c r="E663" s="53"/>
      <c r="F663" s="44" t="s">
        <v>554</v>
      </c>
    </row>
    <row r="664" spans="1:6" x14ac:dyDescent="0.3">
      <c r="A664" s="51"/>
      <c r="B664" s="73"/>
      <c r="C664" s="52"/>
      <c r="D664" s="52"/>
      <c r="E664" s="53"/>
      <c r="F664" s="44" t="s">
        <v>554</v>
      </c>
    </row>
    <row r="665" spans="1:6" x14ac:dyDescent="0.3">
      <c r="A665" s="51"/>
      <c r="B665" s="73"/>
      <c r="C665" s="52"/>
      <c r="D665" s="52"/>
      <c r="E665" s="53"/>
      <c r="F665" s="44" t="s">
        <v>554</v>
      </c>
    </row>
    <row r="666" spans="1:6" x14ac:dyDescent="0.3">
      <c r="A666" s="51"/>
      <c r="B666" s="73"/>
      <c r="C666" s="52"/>
      <c r="D666" s="52"/>
      <c r="E666" s="53"/>
      <c r="F666" s="44" t="s">
        <v>554</v>
      </c>
    </row>
    <row r="667" spans="1:6" x14ac:dyDescent="0.3">
      <c r="A667" s="51"/>
      <c r="B667" s="73"/>
      <c r="C667" s="52"/>
      <c r="D667" s="52"/>
      <c r="E667" s="53"/>
      <c r="F667" s="44" t="s">
        <v>554</v>
      </c>
    </row>
    <row r="668" spans="1:6" x14ac:dyDescent="0.3">
      <c r="A668" s="51"/>
      <c r="B668" s="73"/>
      <c r="C668" s="52"/>
      <c r="D668" s="52"/>
      <c r="E668" s="53"/>
      <c r="F668" s="44" t="s">
        <v>554</v>
      </c>
    </row>
    <row r="669" spans="1:6" x14ac:dyDescent="0.3">
      <c r="A669" s="51"/>
      <c r="B669" s="73"/>
      <c r="C669" s="52"/>
      <c r="D669" s="52"/>
      <c r="E669" s="53"/>
      <c r="F669" s="44" t="s">
        <v>554</v>
      </c>
    </row>
    <row r="670" spans="1:6" x14ac:dyDescent="0.3">
      <c r="A670" s="51"/>
      <c r="B670" s="73"/>
      <c r="C670" s="52"/>
      <c r="D670" s="52"/>
      <c r="E670" s="53"/>
      <c r="F670" s="44" t="s">
        <v>554</v>
      </c>
    </row>
    <row r="671" spans="1:6" x14ac:dyDescent="0.3">
      <c r="A671" s="51"/>
      <c r="B671" s="73"/>
      <c r="C671" s="52"/>
      <c r="D671" s="52"/>
      <c r="E671" s="53"/>
      <c r="F671" s="44" t="s">
        <v>554</v>
      </c>
    </row>
    <row r="672" spans="1:6" x14ac:dyDescent="0.3">
      <c r="A672" s="51"/>
      <c r="B672" s="73"/>
      <c r="C672" s="52"/>
      <c r="D672" s="52"/>
      <c r="E672" s="53"/>
      <c r="F672" s="44" t="s">
        <v>554</v>
      </c>
    </row>
    <row r="673" spans="1:6" x14ac:dyDescent="0.3">
      <c r="A673" s="51"/>
      <c r="B673" s="73"/>
      <c r="C673" s="52"/>
      <c r="D673" s="52"/>
      <c r="E673" s="53"/>
      <c r="F673" s="44" t="s">
        <v>554</v>
      </c>
    </row>
    <row r="674" spans="1:6" x14ac:dyDescent="0.3">
      <c r="A674" s="51"/>
      <c r="B674" s="73"/>
      <c r="C674" s="52"/>
      <c r="D674" s="52"/>
      <c r="E674" s="53"/>
      <c r="F674" s="44" t="s">
        <v>554</v>
      </c>
    </row>
    <row r="675" spans="1:6" x14ac:dyDescent="0.3">
      <c r="A675" s="51"/>
      <c r="B675" s="73"/>
      <c r="C675" s="52"/>
      <c r="D675" s="52"/>
      <c r="E675" s="53"/>
      <c r="F675" s="44" t="s">
        <v>554</v>
      </c>
    </row>
    <row r="676" spans="1:6" x14ac:dyDescent="0.3">
      <c r="A676" s="51"/>
      <c r="B676" s="73"/>
      <c r="C676" s="52"/>
      <c r="D676" s="52"/>
      <c r="E676" s="53"/>
      <c r="F676" s="44" t="s">
        <v>554</v>
      </c>
    </row>
    <row r="677" spans="1:6" x14ac:dyDescent="0.3">
      <c r="A677" s="51"/>
      <c r="B677" s="73"/>
      <c r="C677" s="52"/>
      <c r="D677" s="52"/>
      <c r="E677" s="53"/>
      <c r="F677" s="44" t="s">
        <v>554</v>
      </c>
    </row>
    <row r="678" spans="1:6" x14ac:dyDescent="0.3">
      <c r="A678" s="51"/>
      <c r="B678" s="73"/>
      <c r="C678" s="52"/>
      <c r="D678" s="52"/>
      <c r="E678" s="53"/>
      <c r="F678" s="44" t="s">
        <v>554</v>
      </c>
    </row>
    <row r="679" spans="1:6" x14ac:dyDescent="0.3">
      <c r="A679" s="51"/>
      <c r="B679" s="73"/>
      <c r="C679" s="52"/>
      <c r="D679" s="52"/>
      <c r="E679" s="53"/>
      <c r="F679" s="44" t="s">
        <v>554</v>
      </c>
    </row>
    <row r="680" spans="1:6" x14ac:dyDescent="0.3">
      <c r="A680" s="51"/>
      <c r="B680" s="73"/>
      <c r="C680" s="52"/>
      <c r="D680" s="52"/>
      <c r="E680" s="53"/>
      <c r="F680" s="44" t="s">
        <v>554</v>
      </c>
    </row>
    <row r="681" spans="1:6" x14ac:dyDescent="0.3">
      <c r="A681" s="51"/>
      <c r="B681" s="73"/>
      <c r="C681" s="52"/>
      <c r="D681" s="52"/>
      <c r="E681" s="53"/>
      <c r="F681" s="44" t="s">
        <v>554</v>
      </c>
    </row>
    <row r="682" spans="1:6" x14ac:dyDescent="0.3">
      <c r="A682" s="51"/>
      <c r="B682" s="73"/>
      <c r="C682" s="52"/>
      <c r="D682" s="52"/>
      <c r="E682" s="53"/>
      <c r="F682" s="44" t="s">
        <v>554</v>
      </c>
    </row>
    <row r="683" spans="1:6" x14ac:dyDescent="0.3">
      <c r="A683" s="51"/>
      <c r="B683" s="73"/>
      <c r="C683" s="52"/>
      <c r="D683" s="52"/>
      <c r="E683" s="53"/>
      <c r="F683" s="44" t="s">
        <v>554</v>
      </c>
    </row>
    <row r="684" spans="1:6" x14ac:dyDescent="0.3">
      <c r="A684" s="51"/>
      <c r="B684" s="73"/>
      <c r="C684" s="52"/>
      <c r="D684" s="52"/>
      <c r="E684" s="53"/>
      <c r="F684" s="44" t="s">
        <v>554</v>
      </c>
    </row>
    <row r="685" spans="1:6" x14ac:dyDescent="0.3">
      <c r="A685" s="51"/>
      <c r="B685" s="73"/>
      <c r="C685" s="52"/>
      <c r="D685" s="52"/>
      <c r="E685" s="53"/>
      <c r="F685" s="44" t="s">
        <v>554</v>
      </c>
    </row>
    <row r="686" spans="1:6" x14ac:dyDescent="0.3">
      <c r="A686" s="51"/>
      <c r="B686" s="73"/>
      <c r="C686" s="52"/>
      <c r="D686" s="52"/>
      <c r="E686" s="53"/>
      <c r="F686" s="44" t="s">
        <v>554</v>
      </c>
    </row>
    <row r="687" spans="1:6" x14ac:dyDescent="0.3">
      <c r="A687" s="51"/>
      <c r="B687" s="73"/>
      <c r="C687" s="52"/>
      <c r="D687" s="52"/>
      <c r="E687" s="53"/>
      <c r="F687" s="44" t="s">
        <v>554</v>
      </c>
    </row>
    <row r="688" spans="1:6" x14ac:dyDescent="0.3">
      <c r="A688" s="51"/>
      <c r="B688" s="73"/>
      <c r="C688" s="52"/>
      <c r="D688" s="52"/>
      <c r="E688" s="53"/>
      <c r="F688" s="44" t="s">
        <v>554</v>
      </c>
    </row>
    <row r="689" spans="1:6" x14ac:dyDescent="0.3">
      <c r="A689" s="51"/>
      <c r="B689" s="73"/>
      <c r="C689" s="52"/>
      <c r="D689" s="52"/>
      <c r="E689" s="53"/>
      <c r="F689" s="44" t="s">
        <v>554</v>
      </c>
    </row>
    <row r="690" spans="1:6" x14ac:dyDescent="0.3">
      <c r="A690" s="51"/>
      <c r="B690" s="73"/>
      <c r="C690" s="52"/>
      <c r="D690" s="52"/>
      <c r="E690" s="53"/>
      <c r="F690" s="44" t="s">
        <v>554</v>
      </c>
    </row>
    <row r="691" spans="1:6" x14ac:dyDescent="0.3">
      <c r="A691" s="51"/>
      <c r="B691" s="73"/>
      <c r="C691" s="52"/>
      <c r="D691" s="52"/>
      <c r="E691" s="53"/>
      <c r="F691" s="44" t="s">
        <v>554</v>
      </c>
    </row>
    <row r="692" spans="1:6" x14ac:dyDescent="0.3">
      <c r="A692" s="51"/>
      <c r="B692" s="73"/>
      <c r="C692" s="52"/>
      <c r="D692" s="52"/>
      <c r="E692" s="53"/>
      <c r="F692" s="44" t="s">
        <v>554</v>
      </c>
    </row>
    <row r="693" spans="1:6" x14ac:dyDescent="0.3">
      <c r="A693" s="51"/>
      <c r="B693" s="73"/>
      <c r="C693" s="52"/>
      <c r="D693" s="52"/>
      <c r="E693" s="53"/>
      <c r="F693" s="44" t="s">
        <v>554</v>
      </c>
    </row>
    <row r="694" spans="1:6" x14ac:dyDescent="0.3">
      <c r="A694" s="51"/>
      <c r="B694" s="73"/>
      <c r="C694" s="52"/>
      <c r="D694" s="52"/>
      <c r="E694" s="53"/>
      <c r="F694" s="44" t="s">
        <v>554</v>
      </c>
    </row>
    <row r="695" spans="1:6" x14ac:dyDescent="0.3">
      <c r="A695" s="51"/>
      <c r="B695" s="73"/>
      <c r="C695" s="52"/>
      <c r="D695" s="52"/>
      <c r="E695" s="53"/>
      <c r="F695" s="44" t="s">
        <v>554</v>
      </c>
    </row>
    <row r="696" spans="1:6" x14ac:dyDescent="0.3">
      <c r="A696" s="51"/>
      <c r="B696" s="73"/>
      <c r="C696" s="52"/>
      <c r="D696" s="52"/>
      <c r="E696" s="53"/>
      <c r="F696" s="44" t="s">
        <v>554</v>
      </c>
    </row>
    <row r="697" spans="1:6" x14ac:dyDescent="0.3">
      <c r="A697" s="51"/>
      <c r="B697" s="73"/>
      <c r="C697" s="52"/>
      <c r="D697" s="52"/>
      <c r="E697" s="53"/>
      <c r="F697" s="44" t="s">
        <v>554</v>
      </c>
    </row>
    <row r="698" spans="1:6" x14ac:dyDescent="0.3">
      <c r="A698" s="51"/>
      <c r="B698" s="73"/>
      <c r="C698" s="52"/>
      <c r="D698" s="52"/>
      <c r="E698" s="53"/>
      <c r="F698" s="44" t="s">
        <v>554</v>
      </c>
    </row>
    <row r="699" spans="1:6" x14ac:dyDescent="0.3">
      <c r="A699" s="51"/>
      <c r="B699" s="73"/>
      <c r="C699" s="52"/>
      <c r="D699" s="52"/>
      <c r="E699" s="53"/>
      <c r="F699" s="44" t="s">
        <v>554</v>
      </c>
    </row>
    <row r="700" spans="1:6" x14ac:dyDescent="0.3">
      <c r="A700" s="51"/>
      <c r="B700" s="73"/>
      <c r="C700" s="52"/>
      <c r="D700" s="52"/>
      <c r="E700" s="53"/>
      <c r="F700" s="44" t="s">
        <v>554</v>
      </c>
    </row>
    <row r="701" spans="1:6" x14ac:dyDescent="0.3">
      <c r="A701" s="51"/>
      <c r="B701" s="73"/>
      <c r="C701" s="52"/>
      <c r="D701" s="52"/>
      <c r="E701" s="53"/>
      <c r="F701" s="44" t="s">
        <v>554</v>
      </c>
    </row>
    <row r="702" spans="1:6" x14ac:dyDescent="0.3">
      <c r="A702" s="51"/>
      <c r="B702" s="73"/>
      <c r="C702" s="52"/>
      <c r="D702" s="52"/>
      <c r="E702" s="53"/>
      <c r="F702" s="44" t="s">
        <v>554</v>
      </c>
    </row>
    <row r="703" spans="1:6" x14ac:dyDescent="0.3">
      <c r="A703" s="51"/>
      <c r="B703" s="73"/>
      <c r="C703" s="52"/>
      <c r="D703" s="52"/>
      <c r="E703" s="53"/>
      <c r="F703" s="44" t="s">
        <v>554</v>
      </c>
    </row>
    <row r="704" spans="1:6" x14ac:dyDescent="0.3">
      <c r="A704" s="51"/>
      <c r="B704" s="73"/>
      <c r="C704" s="52"/>
      <c r="D704" s="52"/>
      <c r="E704" s="53"/>
      <c r="F704" s="44" t="s">
        <v>554</v>
      </c>
    </row>
    <row r="705" spans="1:6" x14ac:dyDescent="0.3">
      <c r="A705" s="51"/>
      <c r="B705" s="73"/>
      <c r="C705" s="52"/>
      <c r="D705" s="52"/>
      <c r="E705" s="53"/>
      <c r="F705" s="44" t="s">
        <v>554</v>
      </c>
    </row>
    <row r="706" spans="1:6" x14ac:dyDescent="0.3">
      <c r="A706" s="51"/>
      <c r="B706" s="73"/>
      <c r="C706" s="52"/>
      <c r="D706" s="52"/>
      <c r="E706" s="53"/>
      <c r="F706" s="44" t="s">
        <v>554</v>
      </c>
    </row>
    <row r="707" spans="1:6" x14ac:dyDescent="0.3">
      <c r="A707" s="51"/>
      <c r="B707" s="73"/>
      <c r="C707" s="52"/>
      <c r="D707" s="52"/>
      <c r="E707" s="53"/>
      <c r="F707" s="44" t="s">
        <v>554</v>
      </c>
    </row>
    <row r="708" spans="1:6" x14ac:dyDescent="0.3">
      <c r="A708" s="51"/>
      <c r="B708" s="73"/>
      <c r="C708" s="52"/>
      <c r="D708" s="52"/>
      <c r="E708" s="53"/>
      <c r="F708" s="44" t="s">
        <v>554</v>
      </c>
    </row>
    <row r="709" spans="1:6" x14ac:dyDescent="0.3">
      <c r="A709" s="51"/>
      <c r="B709" s="73"/>
      <c r="C709" s="52"/>
      <c r="D709" s="52"/>
      <c r="E709" s="53"/>
      <c r="F709" s="44" t="s">
        <v>554</v>
      </c>
    </row>
    <row r="710" spans="1:6" x14ac:dyDescent="0.3">
      <c r="A710" s="51"/>
      <c r="B710" s="73"/>
      <c r="C710" s="52"/>
      <c r="D710" s="52"/>
      <c r="E710" s="53"/>
      <c r="F710" s="44" t="s">
        <v>554</v>
      </c>
    </row>
    <row r="711" spans="1:6" x14ac:dyDescent="0.3">
      <c r="A711" s="51"/>
      <c r="B711" s="73"/>
      <c r="C711" s="52"/>
      <c r="D711" s="52"/>
      <c r="E711" s="53"/>
      <c r="F711" s="44" t="s">
        <v>554</v>
      </c>
    </row>
    <row r="712" spans="1:6" x14ac:dyDescent="0.3">
      <c r="A712" s="51"/>
      <c r="B712" s="73"/>
      <c r="C712" s="52"/>
      <c r="D712" s="52"/>
      <c r="E712" s="53"/>
      <c r="F712" s="44" t="s">
        <v>554</v>
      </c>
    </row>
    <row r="713" spans="1:6" x14ac:dyDescent="0.3">
      <c r="A713" s="51"/>
      <c r="B713" s="73"/>
      <c r="C713" s="52"/>
      <c r="D713" s="52"/>
      <c r="E713" s="53"/>
      <c r="F713" s="44" t="s">
        <v>554</v>
      </c>
    </row>
    <row r="714" spans="1:6" x14ac:dyDescent="0.3">
      <c r="A714" s="51"/>
      <c r="B714" s="73"/>
      <c r="C714" s="52"/>
      <c r="D714" s="52"/>
      <c r="E714" s="53"/>
      <c r="F714" s="44" t="s">
        <v>554</v>
      </c>
    </row>
    <row r="715" spans="1:6" x14ac:dyDescent="0.3">
      <c r="A715" s="51"/>
      <c r="B715" s="73"/>
      <c r="C715" s="52"/>
      <c r="D715" s="52"/>
      <c r="E715" s="53"/>
      <c r="F715" s="44" t="s">
        <v>554</v>
      </c>
    </row>
    <row r="716" spans="1:6" x14ac:dyDescent="0.3">
      <c r="A716" s="51"/>
      <c r="B716" s="73"/>
      <c r="C716" s="52"/>
      <c r="D716" s="52"/>
      <c r="E716" s="53"/>
      <c r="F716" s="44" t="s">
        <v>554</v>
      </c>
    </row>
    <row r="717" spans="1:6" x14ac:dyDescent="0.3">
      <c r="A717" s="51"/>
      <c r="B717" s="73"/>
      <c r="C717" s="52"/>
      <c r="D717" s="52"/>
      <c r="E717" s="53"/>
      <c r="F717" s="44" t="s">
        <v>554</v>
      </c>
    </row>
    <row r="718" spans="1:6" x14ac:dyDescent="0.3">
      <c r="A718" s="51"/>
      <c r="B718" s="73"/>
      <c r="C718" s="52"/>
      <c r="D718" s="52"/>
      <c r="E718" s="53"/>
      <c r="F718" s="44" t="s">
        <v>554</v>
      </c>
    </row>
    <row r="719" spans="1:6" x14ac:dyDescent="0.3">
      <c r="A719" s="51"/>
      <c r="B719" s="73"/>
      <c r="C719" s="52"/>
      <c r="D719" s="52"/>
      <c r="E719" s="53"/>
      <c r="F719" s="44" t="s">
        <v>554</v>
      </c>
    </row>
    <row r="720" spans="1:6" x14ac:dyDescent="0.3">
      <c r="A720" s="51"/>
      <c r="B720" s="73"/>
      <c r="C720" s="52"/>
      <c r="D720" s="52"/>
      <c r="E720" s="53"/>
      <c r="F720" s="44" t="s">
        <v>554</v>
      </c>
    </row>
    <row r="721" spans="1:6" x14ac:dyDescent="0.3">
      <c r="A721" s="51"/>
      <c r="B721" s="73"/>
      <c r="C721" s="52"/>
      <c r="D721" s="52"/>
      <c r="E721" s="53"/>
      <c r="F721" s="44" t="s">
        <v>554</v>
      </c>
    </row>
    <row r="722" spans="1:6" x14ac:dyDescent="0.3">
      <c r="A722" s="51"/>
      <c r="B722" s="73"/>
      <c r="C722" s="52"/>
      <c r="D722" s="52"/>
      <c r="E722" s="53"/>
      <c r="F722" s="44" t="s">
        <v>554</v>
      </c>
    </row>
    <row r="723" spans="1:6" x14ac:dyDescent="0.3">
      <c r="A723" s="51"/>
      <c r="B723" s="73"/>
      <c r="C723" s="52"/>
      <c r="D723" s="52"/>
      <c r="E723" s="53"/>
      <c r="F723" s="44" t="s">
        <v>554</v>
      </c>
    </row>
    <row r="724" spans="1:6" x14ac:dyDescent="0.3">
      <c r="A724" s="51"/>
      <c r="B724" s="73"/>
      <c r="C724" s="52"/>
      <c r="D724" s="52"/>
      <c r="E724" s="53"/>
      <c r="F724" s="44" t="s">
        <v>554</v>
      </c>
    </row>
    <row r="725" spans="1:6" x14ac:dyDescent="0.3">
      <c r="A725" s="51"/>
      <c r="B725" s="73"/>
      <c r="C725" s="52"/>
      <c r="D725" s="52"/>
      <c r="E725" s="53"/>
      <c r="F725" s="44" t="s">
        <v>554</v>
      </c>
    </row>
    <row r="726" spans="1:6" x14ac:dyDescent="0.3">
      <c r="A726" s="51"/>
      <c r="B726" s="73"/>
      <c r="C726" s="52"/>
      <c r="D726" s="52"/>
      <c r="E726" s="53"/>
      <c r="F726" s="44" t="s">
        <v>554</v>
      </c>
    </row>
    <row r="727" spans="1:6" x14ac:dyDescent="0.3">
      <c r="A727" s="51"/>
      <c r="B727" s="73"/>
      <c r="C727" s="52"/>
      <c r="D727" s="52"/>
      <c r="E727" s="53"/>
      <c r="F727" s="44" t="s">
        <v>554</v>
      </c>
    </row>
    <row r="728" spans="1:6" x14ac:dyDescent="0.3">
      <c r="A728" s="51"/>
      <c r="B728" s="73"/>
      <c r="C728" s="52"/>
      <c r="D728" s="52"/>
      <c r="E728" s="53"/>
      <c r="F728" s="44" t="s">
        <v>554</v>
      </c>
    </row>
    <row r="729" spans="1:6" x14ac:dyDescent="0.3">
      <c r="A729" s="51"/>
      <c r="B729" s="73"/>
      <c r="C729" s="52"/>
      <c r="D729" s="52"/>
      <c r="E729" s="53"/>
      <c r="F729" s="44" t="s">
        <v>554</v>
      </c>
    </row>
    <row r="730" spans="1:6" x14ac:dyDescent="0.3">
      <c r="A730" s="51"/>
      <c r="B730" s="73"/>
      <c r="C730" s="52"/>
      <c r="D730" s="52"/>
      <c r="E730" s="53"/>
      <c r="F730" s="44" t="s">
        <v>554</v>
      </c>
    </row>
    <row r="731" spans="1:6" x14ac:dyDescent="0.3">
      <c r="A731" s="51"/>
      <c r="B731" s="73"/>
      <c r="C731" s="52"/>
      <c r="D731" s="52"/>
      <c r="E731" s="53"/>
      <c r="F731" s="44" t="s">
        <v>554</v>
      </c>
    </row>
    <row r="732" spans="1:6" x14ac:dyDescent="0.3">
      <c r="A732" s="51"/>
      <c r="B732" s="73"/>
      <c r="C732" s="52"/>
      <c r="D732" s="52"/>
      <c r="E732" s="53"/>
      <c r="F732" s="44" t="s">
        <v>554</v>
      </c>
    </row>
    <row r="733" spans="1:6" x14ac:dyDescent="0.3">
      <c r="A733" s="51"/>
      <c r="B733" s="73"/>
      <c r="C733" s="52"/>
      <c r="D733" s="52"/>
      <c r="E733" s="53"/>
      <c r="F733" s="44" t="s">
        <v>554</v>
      </c>
    </row>
    <row r="734" spans="1:6" x14ac:dyDescent="0.3">
      <c r="A734" s="51"/>
      <c r="B734" s="73"/>
      <c r="C734" s="52"/>
      <c r="D734" s="52"/>
      <c r="E734" s="53"/>
      <c r="F734" s="44" t="s">
        <v>554</v>
      </c>
    </row>
    <row r="735" spans="1:6" x14ac:dyDescent="0.3">
      <c r="A735" s="51"/>
      <c r="B735" s="73"/>
      <c r="C735" s="52"/>
      <c r="D735" s="52"/>
      <c r="E735" s="53"/>
      <c r="F735" s="44" t="s">
        <v>554</v>
      </c>
    </row>
    <row r="736" spans="1:6" x14ac:dyDescent="0.3">
      <c r="A736" s="51"/>
      <c r="B736" s="73"/>
      <c r="C736" s="52"/>
      <c r="D736" s="52"/>
      <c r="E736" s="53"/>
      <c r="F736" s="44" t="s">
        <v>554</v>
      </c>
    </row>
    <row r="737" spans="1:6" x14ac:dyDescent="0.3">
      <c r="A737" s="51"/>
      <c r="B737" s="73"/>
      <c r="C737" s="52"/>
      <c r="D737" s="52"/>
      <c r="E737" s="53"/>
      <c r="F737" s="44" t="s">
        <v>554</v>
      </c>
    </row>
    <row r="738" spans="1:6" x14ac:dyDescent="0.3">
      <c r="A738" s="51"/>
      <c r="B738" s="73"/>
      <c r="C738" s="52"/>
      <c r="D738" s="52"/>
      <c r="E738" s="53"/>
      <c r="F738" s="44" t="s">
        <v>554</v>
      </c>
    </row>
    <row r="739" spans="1:6" x14ac:dyDescent="0.3">
      <c r="A739" s="51"/>
      <c r="B739" s="73"/>
      <c r="C739" s="52"/>
      <c r="D739" s="52"/>
      <c r="E739" s="53"/>
      <c r="F739" s="44" t="s">
        <v>554</v>
      </c>
    </row>
    <row r="740" spans="1:6" x14ac:dyDescent="0.3">
      <c r="A740" s="51"/>
      <c r="B740" s="73"/>
      <c r="C740" s="52"/>
      <c r="D740" s="52"/>
      <c r="E740" s="53"/>
      <c r="F740" s="44" t="s">
        <v>554</v>
      </c>
    </row>
    <row r="741" spans="1:6" x14ac:dyDescent="0.3">
      <c r="A741" s="51"/>
      <c r="B741" s="73"/>
      <c r="C741" s="52"/>
      <c r="D741" s="52"/>
      <c r="E741" s="53"/>
      <c r="F741" s="44" t="s">
        <v>554</v>
      </c>
    </row>
    <row r="742" spans="1:6" x14ac:dyDescent="0.3">
      <c r="A742" s="51"/>
      <c r="B742" s="73"/>
      <c r="C742" s="52"/>
      <c r="D742" s="52"/>
      <c r="E742" s="53"/>
      <c r="F742" s="44" t="s">
        <v>554</v>
      </c>
    </row>
    <row r="743" spans="1:6" x14ac:dyDescent="0.3">
      <c r="A743" s="51"/>
      <c r="B743" s="73"/>
      <c r="C743" s="52"/>
      <c r="D743" s="52"/>
      <c r="E743" s="53"/>
      <c r="F743" s="44" t="s">
        <v>554</v>
      </c>
    </row>
    <row r="744" spans="1:6" x14ac:dyDescent="0.3">
      <c r="A744" s="51"/>
      <c r="B744" s="73"/>
      <c r="C744" s="52"/>
      <c r="D744" s="52"/>
      <c r="E744" s="53"/>
      <c r="F744" s="44" t="s">
        <v>554</v>
      </c>
    </row>
    <row r="745" spans="1:6" x14ac:dyDescent="0.3">
      <c r="A745" s="51"/>
      <c r="B745" s="73"/>
      <c r="C745" s="52"/>
      <c r="D745" s="52"/>
      <c r="E745" s="53"/>
      <c r="F745" s="44" t="s">
        <v>554</v>
      </c>
    </row>
    <row r="746" spans="1:6" x14ac:dyDescent="0.3">
      <c r="A746" s="51"/>
      <c r="B746" s="73"/>
      <c r="C746" s="52"/>
      <c r="D746" s="52"/>
      <c r="E746" s="53"/>
      <c r="F746" s="44" t="s">
        <v>554</v>
      </c>
    </row>
    <row r="747" spans="1:6" x14ac:dyDescent="0.3">
      <c r="A747" s="51"/>
      <c r="B747" s="73"/>
      <c r="C747" s="52"/>
      <c r="D747" s="52"/>
      <c r="E747" s="53"/>
      <c r="F747" s="44" t="s">
        <v>554</v>
      </c>
    </row>
    <row r="748" spans="1:6" x14ac:dyDescent="0.3">
      <c r="A748" s="51"/>
      <c r="B748" s="73"/>
      <c r="C748" s="52"/>
      <c r="D748" s="52"/>
      <c r="E748" s="53"/>
      <c r="F748" s="44" t="s">
        <v>554</v>
      </c>
    </row>
    <row r="749" spans="1:6" x14ac:dyDescent="0.3">
      <c r="A749" s="51"/>
      <c r="B749" s="73"/>
      <c r="C749" s="52"/>
      <c r="D749" s="52"/>
      <c r="E749" s="53"/>
      <c r="F749" s="44" t="s">
        <v>554</v>
      </c>
    </row>
    <row r="750" spans="1:6" x14ac:dyDescent="0.3">
      <c r="A750" s="51"/>
      <c r="B750" s="73"/>
      <c r="C750" s="52"/>
      <c r="D750" s="52"/>
      <c r="E750" s="53"/>
      <c r="F750" s="44" t="s">
        <v>554</v>
      </c>
    </row>
    <row r="751" spans="1:6" x14ac:dyDescent="0.3">
      <c r="A751" s="51"/>
      <c r="B751" s="73"/>
      <c r="C751" s="52"/>
      <c r="D751" s="52"/>
      <c r="E751" s="53"/>
      <c r="F751" s="44" t="s">
        <v>554</v>
      </c>
    </row>
    <row r="752" spans="1:6" x14ac:dyDescent="0.3">
      <c r="A752" s="51"/>
      <c r="B752" s="73"/>
      <c r="C752" s="52"/>
      <c r="D752" s="52"/>
      <c r="E752" s="53"/>
      <c r="F752" s="44" t="s">
        <v>554</v>
      </c>
    </row>
    <row r="753" spans="1:6" x14ac:dyDescent="0.3">
      <c r="A753" s="51"/>
      <c r="B753" s="73"/>
      <c r="C753" s="52"/>
      <c r="D753" s="52"/>
      <c r="E753" s="53"/>
      <c r="F753" s="44" t="s">
        <v>554</v>
      </c>
    </row>
    <row r="754" spans="1:6" x14ac:dyDescent="0.3">
      <c r="A754" s="51"/>
      <c r="B754" s="73"/>
      <c r="C754" s="52"/>
      <c r="D754" s="52"/>
      <c r="E754" s="53"/>
      <c r="F754" s="44" t="s">
        <v>554</v>
      </c>
    </row>
    <row r="755" spans="1:6" x14ac:dyDescent="0.3">
      <c r="A755" s="51"/>
      <c r="B755" s="73"/>
      <c r="C755" s="52"/>
      <c r="D755" s="52"/>
      <c r="E755" s="53"/>
      <c r="F755" s="44" t="s">
        <v>554</v>
      </c>
    </row>
    <row r="756" spans="1:6" x14ac:dyDescent="0.3">
      <c r="A756" s="51"/>
      <c r="B756" s="73"/>
      <c r="C756" s="52"/>
      <c r="D756" s="52"/>
      <c r="E756" s="53"/>
      <c r="F756" s="44" t="s">
        <v>554</v>
      </c>
    </row>
    <row r="757" spans="1:6" x14ac:dyDescent="0.3">
      <c r="A757" s="51"/>
      <c r="B757" s="73"/>
      <c r="C757" s="52"/>
      <c r="D757" s="52"/>
      <c r="E757" s="53"/>
      <c r="F757" s="44" t="s">
        <v>554</v>
      </c>
    </row>
    <row r="758" spans="1:6" x14ac:dyDescent="0.3">
      <c r="A758" s="51"/>
      <c r="B758" s="73"/>
      <c r="C758" s="52"/>
      <c r="D758" s="52"/>
      <c r="E758" s="53"/>
      <c r="F758" s="44" t="s">
        <v>554</v>
      </c>
    </row>
    <row r="759" spans="1:6" x14ac:dyDescent="0.3">
      <c r="A759" s="51"/>
      <c r="B759" s="73"/>
      <c r="C759" s="52"/>
      <c r="D759" s="52"/>
      <c r="E759" s="53"/>
      <c r="F759" s="44" t="s">
        <v>554</v>
      </c>
    </row>
    <row r="760" spans="1:6" x14ac:dyDescent="0.3">
      <c r="A760" s="51"/>
      <c r="B760" s="73"/>
      <c r="C760" s="52"/>
      <c r="D760" s="52"/>
      <c r="E760" s="53"/>
      <c r="F760" s="44" t="s">
        <v>554</v>
      </c>
    </row>
    <row r="761" spans="1:6" x14ac:dyDescent="0.3">
      <c r="A761" s="51"/>
      <c r="B761" s="73"/>
      <c r="C761" s="52"/>
      <c r="D761" s="52"/>
      <c r="E761" s="53"/>
      <c r="F761" s="44" t="s">
        <v>554</v>
      </c>
    </row>
    <row r="762" spans="1:6" x14ac:dyDescent="0.3">
      <c r="A762" s="51"/>
      <c r="B762" s="73"/>
      <c r="C762" s="52"/>
      <c r="D762" s="52"/>
      <c r="E762" s="53"/>
      <c r="F762" s="44" t="s">
        <v>554</v>
      </c>
    </row>
    <row r="763" spans="1:6" x14ac:dyDescent="0.3">
      <c r="A763" s="51"/>
      <c r="B763" s="73"/>
      <c r="C763" s="52"/>
      <c r="D763" s="52"/>
      <c r="E763" s="53"/>
      <c r="F763" s="44" t="s">
        <v>554</v>
      </c>
    </row>
    <row r="764" spans="1:6" x14ac:dyDescent="0.3">
      <c r="A764" s="51"/>
      <c r="B764" s="73"/>
      <c r="C764" s="52"/>
      <c r="D764" s="52"/>
      <c r="E764" s="53"/>
      <c r="F764" s="44" t="s">
        <v>554</v>
      </c>
    </row>
    <row r="765" spans="1:6" x14ac:dyDescent="0.3">
      <c r="A765" s="51"/>
      <c r="B765" s="73"/>
      <c r="C765" s="52"/>
      <c r="D765" s="52"/>
      <c r="E765" s="53"/>
      <c r="F765" s="44" t="s">
        <v>554</v>
      </c>
    </row>
    <row r="766" spans="1:6" x14ac:dyDescent="0.3">
      <c r="A766" s="51"/>
      <c r="B766" s="73"/>
      <c r="C766" s="52"/>
      <c r="D766" s="52"/>
      <c r="E766" s="53"/>
      <c r="F766" s="44" t="s">
        <v>554</v>
      </c>
    </row>
    <row r="767" spans="1:6" x14ac:dyDescent="0.3">
      <c r="A767" s="51"/>
      <c r="B767" s="73"/>
      <c r="C767" s="52"/>
      <c r="D767" s="52"/>
      <c r="E767" s="53"/>
      <c r="F767" s="44" t="s">
        <v>554</v>
      </c>
    </row>
    <row r="768" spans="1:6" x14ac:dyDescent="0.3">
      <c r="A768" s="51"/>
      <c r="B768" s="73"/>
      <c r="C768" s="52"/>
      <c r="D768" s="52"/>
      <c r="E768" s="53"/>
      <c r="F768" s="44" t="s">
        <v>554</v>
      </c>
    </row>
    <row r="769" spans="1:6" x14ac:dyDescent="0.3">
      <c r="A769" s="51"/>
      <c r="B769" s="73"/>
      <c r="C769" s="52"/>
      <c r="D769" s="52"/>
      <c r="E769" s="53"/>
      <c r="F769" s="44" t="s">
        <v>554</v>
      </c>
    </row>
    <row r="770" spans="1:6" x14ac:dyDescent="0.3">
      <c r="A770" s="51"/>
      <c r="B770" s="73"/>
      <c r="C770" s="52"/>
      <c r="D770" s="52"/>
      <c r="E770" s="53"/>
      <c r="F770" s="44" t="s">
        <v>554</v>
      </c>
    </row>
    <row r="771" spans="1:6" x14ac:dyDescent="0.3">
      <c r="A771" s="51"/>
      <c r="B771" s="73"/>
      <c r="C771" s="52"/>
      <c r="D771" s="52"/>
      <c r="E771" s="53"/>
      <c r="F771" s="44" t="s">
        <v>554</v>
      </c>
    </row>
    <row r="772" spans="1:6" x14ac:dyDescent="0.3">
      <c r="A772" s="51"/>
      <c r="B772" s="73"/>
      <c r="C772" s="52"/>
      <c r="D772" s="52"/>
      <c r="E772" s="53"/>
      <c r="F772" s="44" t="s">
        <v>554</v>
      </c>
    </row>
    <row r="773" spans="1:6" x14ac:dyDescent="0.3">
      <c r="A773" s="51"/>
      <c r="B773" s="73"/>
      <c r="C773" s="52"/>
      <c r="D773" s="52"/>
      <c r="E773" s="53"/>
      <c r="F773" s="44" t="s">
        <v>554</v>
      </c>
    </row>
    <row r="774" spans="1:6" x14ac:dyDescent="0.3">
      <c r="A774" s="51"/>
      <c r="B774" s="73"/>
      <c r="C774" s="52"/>
      <c r="D774" s="52"/>
      <c r="E774" s="53"/>
      <c r="F774" s="44" t="s">
        <v>554</v>
      </c>
    </row>
    <row r="775" spans="1:6" x14ac:dyDescent="0.3">
      <c r="A775" s="51"/>
      <c r="B775" s="73"/>
      <c r="C775" s="52"/>
      <c r="D775" s="52"/>
      <c r="E775" s="53"/>
      <c r="F775" s="44" t="s">
        <v>554</v>
      </c>
    </row>
    <row r="776" spans="1:6" x14ac:dyDescent="0.3">
      <c r="A776" s="51"/>
      <c r="B776" s="73"/>
      <c r="C776" s="52"/>
      <c r="D776" s="52"/>
      <c r="E776" s="53"/>
      <c r="F776" s="44" t="s">
        <v>554</v>
      </c>
    </row>
    <row r="777" spans="1:6" x14ac:dyDescent="0.3">
      <c r="A777" s="51"/>
      <c r="B777" s="73"/>
      <c r="C777" s="52"/>
      <c r="D777" s="52"/>
      <c r="E777" s="53"/>
      <c r="F777" s="44" t="s">
        <v>554</v>
      </c>
    </row>
    <row r="778" spans="1:6" x14ac:dyDescent="0.3">
      <c r="A778" s="51"/>
      <c r="B778" s="73"/>
      <c r="C778" s="52"/>
      <c r="D778" s="52"/>
      <c r="E778" s="53"/>
      <c r="F778" s="44" t="s">
        <v>554</v>
      </c>
    </row>
    <row r="779" spans="1:6" x14ac:dyDescent="0.3">
      <c r="A779" s="51"/>
      <c r="B779" s="73"/>
      <c r="C779" s="52"/>
      <c r="D779" s="52"/>
      <c r="E779" s="53"/>
      <c r="F779" s="44" t="s">
        <v>554</v>
      </c>
    </row>
    <row r="780" spans="1:6" x14ac:dyDescent="0.3">
      <c r="A780" s="51"/>
      <c r="B780" s="73"/>
      <c r="C780" s="52"/>
      <c r="D780" s="52"/>
      <c r="E780" s="53"/>
      <c r="F780" s="44" t="s">
        <v>554</v>
      </c>
    </row>
    <row r="781" spans="1:6" x14ac:dyDescent="0.3">
      <c r="A781" s="51"/>
      <c r="B781" s="73"/>
      <c r="C781" s="52"/>
      <c r="D781" s="52"/>
      <c r="E781" s="53"/>
      <c r="F781" s="44" t="s">
        <v>554</v>
      </c>
    </row>
    <row r="782" spans="1:6" x14ac:dyDescent="0.3">
      <c r="A782" s="51"/>
      <c r="B782" s="73"/>
      <c r="C782" s="52"/>
      <c r="D782" s="52"/>
      <c r="E782" s="53"/>
      <c r="F782" s="44" t="s">
        <v>554</v>
      </c>
    </row>
    <row r="783" spans="1:6" x14ac:dyDescent="0.3">
      <c r="A783" s="51"/>
      <c r="B783" s="73"/>
      <c r="C783" s="52"/>
      <c r="D783" s="52"/>
      <c r="E783" s="53"/>
      <c r="F783" s="44" t="s">
        <v>554</v>
      </c>
    </row>
    <row r="784" spans="1:6" x14ac:dyDescent="0.3">
      <c r="A784" s="51"/>
      <c r="B784" s="73"/>
      <c r="C784" s="52"/>
      <c r="D784" s="52"/>
      <c r="E784" s="53"/>
      <c r="F784" s="44" t="s">
        <v>554</v>
      </c>
    </row>
    <row r="785" spans="1:6" x14ac:dyDescent="0.3">
      <c r="A785" s="51"/>
      <c r="B785" s="73"/>
      <c r="C785" s="52"/>
      <c r="D785" s="52"/>
      <c r="E785" s="53"/>
      <c r="F785" s="44" t="s">
        <v>554</v>
      </c>
    </row>
    <row r="786" spans="1:6" x14ac:dyDescent="0.3">
      <c r="A786" s="51"/>
      <c r="B786" s="73"/>
      <c r="C786" s="52"/>
      <c r="D786" s="52"/>
      <c r="E786" s="53"/>
      <c r="F786" s="44" t="s">
        <v>554</v>
      </c>
    </row>
    <row r="787" spans="1:6" x14ac:dyDescent="0.3">
      <c r="A787" s="51"/>
      <c r="B787" s="73"/>
      <c r="C787" s="52"/>
      <c r="D787" s="52"/>
      <c r="E787" s="53"/>
      <c r="F787" s="44" t="s">
        <v>554</v>
      </c>
    </row>
    <row r="788" spans="1:6" x14ac:dyDescent="0.3">
      <c r="A788" s="51"/>
      <c r="B788" s="73"/>
      <c r="C788" s="52"/>
      <c r="D788" s="52"/>
      <c r="E788" s="53"/>
      <c r="F788" s="44" t="s">
        <v>554</v>
      </c>
    </row>
    <row r="789" spans="1:6" x14ac:dyDescent="0.3">
      <c r="A789" s="51"/>
      <c r="B789" s="73"/>
      <c r="C789" s="52"/>
      <c r="D789" s="52"/>
      <c r="E789" s="53"/>
      <c r="F789" s="44" t="s">
        <v>554</v>
      </c>
    </row>
    <row r="790" spans="1:6" x14ac:dyDescent="0.3">
      <c r="A790" s="51"/>
      <c r="B790" s="73"/>
      <c r="C790" s="52"/>
      <c r="D790" s="52"/>
      <c r="E790" s="53"/>
      <c r="F790" s="44" t="s">
        <v>554</v>
      </c>
    </row>
    <row r="791" spans="1:6" x14ac:dyDescent="0.3">
      <c r="A791" s="51"/>
      <c r="B791" s="73"/>
      <c r="C791" s="52"/>
      <c r="D791" s="52"/>
      <c r="E791" s="53"/>
      <c r="F791" s="44" t="s">
        <v>554</v>
      </c>
    </row>
    <row r="792" spans="1:6" x14ac:dyDescent="0.3">
      <c r="A792" s="51"/>
      <c r="B792" s="73"/>
      <c r="C792" s="52"/>
      <c r="D792" s="52"/>
      <c r="E792" s="53"/>
      <c r="F792" s="44" t="s">
        <v>554</v>
      </c>
    </row>
    <row r="793" spans="1:6" x14ac:dyDescent="0.3">
      <c r="A793" s="51"/>
      <c r="B793" s="73"/>
      <c r="C793" s="52"/>
      <c r="D793" s="52"/>
      <c r="E793" s="53"/>
      <c r="F793" s="44" t="s">
        <v>554</v>
      </c>
    </row>
    <row r="794" spans="1:6" x14ac:dyDescent="0.3">
      <c r="A794" s="51"/>
      <c r="B794" s="73"/>
      <c r="C794" s="52"/>
      <c r="D794" s="52"/>
      <c r="E794" s="53"/>
      <c r="F794" s="44" t="s">
        <v>554</v>
      </c>
    </row>
    <row r="795" spans="1:6" x14ac:dyDescent="0.3">
      <c r="A795" s="51"/>
      <c r="B795" s="73"/>
      <c r="C795" s="52"/>
      <c r="D795" s="52"/>
      <c r="E795" s="53"/>
      <c r="F795" s="44" t="s">
        <v>554</v>
      </c>
    </row>
    <row r="796" spans="1:6" x14ac:dyDescent="0.3">
      <c r="A796" s="51"/>
      <c r="B796" s="73"/>
      <c r="C796" s="52"/>
      <c r="D796" s="52"/>
      <c r="E796" s="53"/>
      <c r="F796" s="44" t="s">
        <v>554</v>
      </c>
    </row>
    <row r="797" spans="1:6" x14ac:dyDescent="0.3">
      <c r="A797" s="51"/>
      <c r="B797" s="73"/>
      <c r="C797" s="52"/>
      <c r="D797" s="52"/>
      <c r="E797" s="53"/>
      <c r="F797" s="44" t="s">
        <v>554</v>
      </c>
    </row>
    <row r="798" spans="1:6" x14ac:dyDescent="0.3">
      <c r="A798" s="51"/>
      <c r="B798" s="73"/>
      <c r="C798" s="52"/>
      <c r="D798" s="52"/>
      <c r="E798" s="53"/>
      <c r="F798" s="44" t="s">
        <v>554</v>
      </c>
    </row>
    <row r="799" spans="1:6" x14ac:dyDescent="0.3">
      <c r="A799" s="51"/>
      <c r="B799" s="73"/>
      <c r="C799" s="52"/>
      <c r="D799" s="52"/>
      <c r="E799" s="53"/>
      <c r="F799" s="44" t="s">
        <v>554</v>
      </c>
    </row>
    <row r="800" spans="1:6" x14ac:dyDescent="0.3">
      <c r="A800" s="51"/>
      <c r="B800" s="73"/>
      <c r="C800" s="52"/>
      <c r="D800" s="52"/>
      <c r="E800" s="53"/>
      <c r="F800" s="44" t="s">
        <v>554</v>
      </c>
    </row>
    <row r="801" spans="1:6" x14ac:dyDescent="0.3">
      <c r="A801" s="51"/>
      <c r="B801" s="73"/>
      <c r="C801" s="52"/>
      <c r="D801" s="52"/>
      <c r="E801" s="53"/>
      <c r="F801" s="44" t="s">
        <v>554</v>
      </c>
    </row>
    <row r="802" spans="1:6" x14ac:dyDescent="0.3">
      <c r="A802" s="51"/>
      <c r="B802" s="73"/>
      <c r="C802" s="52"/>
      <c r="D802" s="52"/>
      <c r="E802" s="53"/>
      <c r="F802" s="44" t="s">
        <v>554</v>
      </c>
    </row>
    <row r="803" spans="1:6" x14ac:dyDescent="0.3">
      <c r="A803" s="51"/>
      <c r="B803" s="73"/>
      <c r="C803" s="52"/>
      <c r="D803" s="52"/>
      <c r="E803" s="53"/>
      <c r="F803" s="44" t="s">
        <v>554</v>
      </c>
    </row>
    <row r="804" spans="1:6" x14ac:dyDescent="0.3">
      <c r="A804" s="51"/>
      <c r="B804" s="73"/>
      <c r="C804" s="52"/>
      <c r="D804" s="52"/>
      <c r="E804" s="53"/>
      <c r="F804" s="44" t="s">
        <v>554</v>
      </c>
    </row>
    <row r="805" spans="1:6" x14ac:dyDescent="0.3">
      <c r="A805" s="51"/>
      <c r="B805" s="73"/>
      <c r="C805" s="52"/>
      <c r="D805" s="52"/>
      <c r="E805" s="53"/>
      <c r="F805" s="44" t="s">
        <v>554</v>
      </c>
    </row>
    <row r="806" spans="1:6" x14ac:dyDescent="0.3">
      <c r="A806" s="51"/>
      <c r="B806" s="73"/>
      <c r="C806" s="52"/>
      <c r="D806" s="52"/>
      <c r="E806" s="53"/>
      <c r="F806" s="44" t="s">
        <v>554</v>
      </c>
    </row>
    <row r="807" spans="1:6" x14ac:dyDescent="0.3">
      <c r="A807" s="51"/>
      <c r="B807" s="73"/>
      <c r="C807" s="52"/>
      <c r="D807" s="52"/>
      <c r="E807" s="53"/>
      <c r="F807" s="44" t="s">
        <v>554</v>
      </c>
    </row>
    <row r="808" spans="1:6" x14ac:dyDescent="0.3">
      <c r="A808" s="51"/>
      <c r="B808" s="73"/>
      <c r="C808" s="52"/>
      <c r="D808" s="52"/>
      <c r="E808" s="53"/>
      <c r="F808" s="44" t="s">
        <v>554</v>
      </c>
    </row>
    <row r="809" spans="1:6" x14ac:dyDescent="0.3">
      <c r="A809" s="51"/>
      <c r="B809" s="73"/>
      <c r="C809" s="52"/>
      <c r="D809" s="52"/>
      <c r="E809" s="53"/>
      <c r="F809" s="44" t="s">
        <v>554</v>
      </c>
    </row>
    <row r="810" spans="1:6" x14ac:dyDescent="0.3">
      <c r="A810" s="51"/>
      <c r="B810" s="73"/>
      <c r="C810" s="52"/>
      <c r="D810" s="52"/>
      <c r="E810" s="53"/>
      <c r="F810" s="44" t="s">
        <v>554</v>
      </c>
    </row>
    <row r="811" spans="1:6" x14ac:dyDescent="0.3">
      <c r="A811" s="51"/>
      <c r="B811" s="73"/>
      <c r="C811" s="52"/>
      <c r="D811" s="52"/>
      <c r="E811" s="53"/>
      <c r="F811" s="44" t="s">
        <v>554</v>
      </c>
    </row>
    <row r="812" spans="1:6" x14ac:dyDescent="0.3">
      <c r="A812" s="51"/>
      <c r="B812" s="73"/>
      <c r="C812" s="52"/>
      <c r="D812" s="52"/>
      <c r="E812" s="53"/>
      <c r="F812" s="44" t="s">
        <v>554</v>
      </c>
    </row>
    <row r="813" spans="1:6" x14ac:dyDescent="0.3">
      <c r="A813" s="51"/>
      <c r="B813" s="73"/>
      <c r="C813" s="52"/>
      <c r="D813" s="52"/>
      <c r="E813" s="53"/>
      <c r="F813" s="44" t="s">
        <v>554</v>
      </c>
    </row>
    <row r="814" spans="1:6" x14ac:dyDescent="0.3">
      <c r="A814" s="51"/>
      <c r="B814" s="73"/>
      <c r="C814" s="52"/>
      <c r="D814" s="52"/>
      <c r="E814" s="53"/>
      <c r="F814" s="44" t="s">
        <v>554</v>
      </c>
    </row>
    <row r="815" spans="1:6" x14ac:dyDescent="0.3">
      <c r="A815" s="51"/>
      <c r="B815" s="73"/>
      <c r="C815" s="52"/>
      <c r="D815" s="52"/>
      <c r="E815" s="53"/>
      <c r="F815" s="44" t="s">
        <v>554</v>
      </c>
    </row>
    <row r="816" spans="1:6" x14ac:dyDescent="0.3">
      <c r="A816" s="51"/>
      <c r="B816" s="73"/>
      <c r="C816" s="52"/>
      <c r="D816" s="52"/>
      <c r="E816" s="53"/>
      <c r="F816" s="44" t="s">
        <v>554</v>
      </c>
    </row>
    <row r="817" spans="1:6" x14ac:dyDescent="0.3">
      <c r="A817" s="51"/>
      <c r="B817" s="73"/>
      <c r="C817" s="52"/>
      <c r="D817" s="52"/>
      <c r="E817" s="53"/>
      <c r="F817" s="44" t="s">
        <v>554</v>
      </c>
    </row>
    <row r="818" spans="1:6" x14ac:dyDescent="0.3">
      <c r="A818" s="51"/>
      <c r="B818" s="73"/>
      <c r="C818" s="52"/>
      <c r="D818" s="52"/>
      <c r="E818" s="53"/>
      <c r="F818" s="44" t="s">
        <v>554</v>
      </c>
    </row>
    <row r="819" spans="1:6" x14ac:dyDescent="0.3">
      <c r="A819" s="51"/>
      <c r="B819" s="73"/>
      <c r="C819" s="52"/>
      <c r="D819" s="52"/>
      <c r="E819" s="53"/>
      <c r="F819" s="44" t="s">
        <v>554</v>
      </c>
    </row>
    <row r="820" spans="1:6" x14ac:dyDescent="0.3">
      <c r="A820" s="51"/>
      <c r="B820" s="73"/>
      <c r="C820" s="52"/>
      <c r="D820" s="52"/>
      <c r="E820" s="53"/>
      <c r="F820" s="44" t="s">
        <v>554</v>
      </c>
    </row>
    <row r="821" spans="1:6" x14ac:dyDescent="0.3">
      <c r="A821" s="51"/>
      <c r="B821" s="73"/>
      <c r="C821" s="52"/>
      <c r="D821" s="52"/>
      <c r="E821" s="53"/>
      <c r="F821" s="44" t="s">
        <v>554</v>
      </c>
    </row>
    <row r="822" spans="1:6" x14ac:dyDescent="0.3">
      <c r="A822" s="51"/>
      <c r="B822" s="73"/>
      <c r="C822" s="52"/>
      <c r="D822" s="52"/>
      <c r="E822" s="53"/>
      <c r="F822" s="44" t="s">
        <v>554</v>
      </c>
    </row>
    <row r="823" spans="1:6" x14ac:dyDescent="0.3">
      <c r="A823" s="51"/>
      <c r="B823" s="73"/>
      <c r="C823" s="52"/>
      <c r="D823" s="52"/>
      <c r="E823" s="53"/>
      <c r="F823" s="44" t="s">
        <v>554</v>
      </c>
    </row>
    <row r="824" spans="1:6" x14ac:dyDescent="0.3">
      <c r="A824" s="51"/>
      <c r="B824" s="73"/>
      <c r="C824" s="52"/>
      <c r="D824" s="52"/>
      <c r="E824" s="53"/>
      <c r="F824" s="44" t="s">
        <v>554</v>
      </c>
    </row>
    <row r="825" spans="1:6" x14ac:dyDescent="0.3">
      <c r="A825" s="51"/>
      <c r="B825" s="73"/>
      <c r="C825" s="52"/>
      <c r="D825" s="52"/>
      <c r="E825" s="53"/>
      <c r="F825" s="44" t="s">
        <v>554</v>
      </c>
    </row>
    <row r="826" spans="1:6" x14ac:dyDescent="0.3">
      <c r="A826" s="51"/>
      <c r="B826" s="73"/>
      <c r="C826" s="52"/>
      <c r="D826" s="52"/>
      <c r="E826" s="53"/>
      <c r="F826" s="44" t="s">
        <v>554</v>
      </c>
    </row>
    <row r="827" spans="1:6" x14ac:dyDescent="0.3">
      <c r="A827" s="51"/>
      <c r="B827" s="73"/>
      <c r="C827" s="52"/>
      <c r="D827" s="52"/>
      <c r="E827" s="53"/>
      <c r="F827" s="44" t="s">
        <v>554</v>
      </c>
    </row>
    <row r="828" spans="1:6" x14ac:dyDescent="0.3">
      <c r="A828" s="51"/>
      <c r="B828" s="73"/>
      <c r="C828" s="52"/>
      <c r="D828" s="52"/>
      <c r="E828" s="53"/>
      <c r="F828" s="44" t="s">
        <v>554</v>
      </c>
    </row>
    <row r="829" spans="1:6" x14ac:dyDescent="0.3">
      <c r="A829" s="51"/>
      <c r="B829" s="73"/>
      <c r="C829" s="52"/>
      <c r="D829" s="52"/>
      <c r="E829" s="53"/>
      <c r="F829" s="44" t="s">
        <v>554</v>
      </c>
    </row>
    <row r="830" spans="1:6" x14ac:dyDescent="0.3">
      <c r="A830" s="51"/>
      <c r="B830" s="73"/>
      <c r="C830" s="52"/>
      <c r="D830" s="52"/>
      <c r="E830" s="53"/>
      <c r="F830" s="44" t="s">
        <v>554</v>
      </c>
    </row>
    <row r="831" spans="1:6" x14ac:dyDescent="0.3">
      <c r="A831" s="51"/>
      <c r="B831" s="73"/>
      <c r="C831" s="52"/>
      <c r="D831" s="52"/>
      <c r="E831" s="53"/>
      <c r="F831" s="44" t="s">
        <v>554</v>
      </c>
    </row>
    <row r="832" spans="1:6" x14ac:dyDescent="0.3">
      <c r="A832" s="51"/>
      <c r="B832" s="73"/>
      <c r="C832" s="52"/>
      <c r="D832" s="52"/>
      <c r="E832" s="53"/>
      <c r="F832" s="44" t="s">
        <v>554</v>
      </c>
    </row>
    <row r="833" spans="1:6" x14ac:dyDescent="0.3">
      <c r="A833" s="51"/>
      <c r="B833" s="73"/>
      <c r="C833" s="52"/>
      <c r="D833" s="52"/>
      <c r="E833" s="53"/>
      <c r="F833" s="44" t="s">
        <v>554</v>
      </c>
    </row>
    <row r="834" spans="1:6" x14ac:dyDescent="0.3">
      <c r="A834" s="51"/>
      <c r="B834" s="73"/>
      <c r="C834" s="52"/>
      <c r="D834" s="52"/>
      <c r="E834" s="53"/>
      <c r="F834" s="44" t="s">
        <v>554</v>
      </c>
    </row>
    <row r="835" spans="1:6" x14ac:dyDescent="0.3">
      <c r="A835" s="51"/>
      <c r="B835" s="73"/>
      <c r="C835" s="52"/>
      <c r="D835" s="52"/>
      <c r="E835" s="53"/>
      <c r="F835" s="44" t="s">
        <v>554</v>
      </c>
    </row>
    <row r="836" spans="1:6" x14ac:dyDescent="0.3">
      <c r="A836" s="51"/>
      <c r="B836" s="73"/>
      <c r="C836" s="52"/>
      <c r="D836" s="52"/>
      <c r="E836" s="53"/>
      <c r="F836" s="44" t="s">
        <v>554</v>
      </c>
    </row>
    <row r="837" spans="1:6" x14ac:dyDescent="0.3">
      <c r="A837" s="51"/>
      <c r="B837" s="73"/>
      <c r="C837" s="52"/>
      <c r="D837" s="52"/>
      <c r="E837" s="53"/>
      <c r="F837" s="44" t="s">
        <v>554</v>
      </c>
    </row>
    <row r="838" spans="1:6" x14ac:dyDescent="0.3">
      <c r="A838" s="51"/>
      <c r="B838" s="73"/>
      <c r="C838" s="52"/>
      <c r="D838" s="52"/>
      <c r="E838" s="53"/>
      <c r="F838" s="44" t="s">
        <v>554</v>
      </c>
    </row>
    <row r="839" spans="1:6" x14ac:dyDescent="0.3">
      <c r="A839" s="51"/>
      <c r="B839" s="73"/>
      <c r="C839" s="52"/>
      <c r="D839" s="52"/>
      <c r="E839" s="53"/>
      <c r="F839" s="44" t="s">
        <v>554</v>
      </c>
    </row>
    <row r="840" spans="1:6" x14ac:dyDescent="0.3">
      <c r="A840" s="51"/>
      <c r="B840" s="73"/>
      <c r="C840" s="52"/>
      <c r="D840" s="52"/>
      <c r="E840" s="53"/>
      <c r="F840" s="44" t="s">
        <v>554</v>
      </c>
    </row>
    <row r="841" spans="1:6" x14ac:dyDescent="0.3">
      <c r="A841" s="51"/>
      <c r="B841" s="73"/>
      <c r="C841" s="52"/>
      <c r="D841" s="52"/>
      <c r="E841" s="53"/>
      <c r="F841" s="44" t="s">
        <v>554</v>
      </c>
    </row>
    <row r="842" spans="1:6" x14ac:dyDescent="0.3">
      <c r="A842" s="51"/>
      <c r="B842" s="73"/>
      <c r="C842" s="52"/>
      <c r="D842" s="52"/>
      <c r="E842" s="53"/>
      <c r="F842" s="44" t="s">
        <v>554</v>
      </c>
    </row>
    <row r="843" spans="1:6" x14ac:dyDescent="0.3">
      <c r="A843" s="51"/>
      <c r="B843" s="73"/>
      <c r="C843" s="52"/>
      <c r="D843" s="52"/>
      <c r="E843" s="53"/>
      <c r="F843" s="44" t="s">
        <v>554</v>
      </c>
    </row>
    <row r="844" spans="1:6" x14ac:dyDescent="0.3">
      <c r="A844" s="51"/>
      <c r="B844" s="73"/>
      <c r="C844" s="52"/>
      <c r="D844" s="52"/>
      <c r="E844" s="53"/>
      <c r="F844" s="44" t="s">
        <v>554</v>
      </c>
    </row>
    <row r="845" spans="1:6" x14ac:dyDescent="0.3">
      <c r="A845" s="51"/>
      <c r="B845" s="73"/>
      <c r="C845" s="52"/>
      <c r="D845" s="52"/>
      <c r="E845" s="53"/>
      <c r="F845" s="44" t="s">
        <v>554</v>
      </c>
    </row>
    <row r="846" spans="1:6" x14ac:dyDescent="0.3">
      <c r="A846" s="51"/>
      <c r="B846" s="73"/>
      <c r="C846" s="52"/>
      <c r="D846" s="52"/>
      <c r="E846" s="53"/>
      <c r="F846" s="44" t="s">
        <v>554</v>
      </c>
    </row>
    <row r="847" spans="1:6" x14ac:dyDescent="0.3">
      <c r="A847" s="51"/>
      <c r="B847" s="73"/>
      <c r="C847" s="52"/>
      <c r="D847" s="52"/>
      <c r="E847" s="53"/>
      <c r="F847" s="44" t="s">
        <v>554</v>
      </c>
    </row>
    <row r="848" spans="1:6" x14ac:dyDescent="0.3">
      <c r="A848" s="51"/>
      <c r="B848" s="73"/>
      <c r="C848" s="52"/>
      <c r="D848" s="52"/>
      <c r="E848" s="53"/>
      <c r="F848" s="44" t="s">
        <v>554</v>
      </c>
    </row>
    <row r="849" spans="1:6" x14ac:dyDescent="0.3">
      <c r="A849" s="51"/>
      <c r="B849" s="73"/>
      <c r="C849" s="52"/>
      <c r="D849" s="52"/>
      <c r="E849" s="53"/>
      <c r="F849" s="44" t="s">
        <v>554</v>
      </c>
    </row>
    <row r="850" spans="1:6" x14ac:dyDescent="0.3">
      <c r="A850" s="51"/>
      <c r="B850" s="73"/>
      <c r="C850" s="52"/>
      <c r="D850" s="52"/>
      <c r="E850" s="53"/>
      <c r="F850" s="44" t="s">
        <v>554</v>
      </c>
    </row>
    <row r="851" spans="1:6" x14ac:dyDescent="0.3">
      <c r="A851" s="51"/>
      <c r="B851" s="73"/>
      <c r="C851" s="52"/>
      <c r="D851" s="52"/>
      <c r="E851" s="53"/>
      <c r="F851" s="44" t="s">
        <v>554</v>
      </c>
    </row>
    <row r="852" spans="1:6" x14ac:dyDescent="0.3">
      <c r="A852" s="51"/>
      <c r="B852" s="73"/>
      <c r="C852" s="52"/>
      <c r="D852" s="52"/>
      <c r="E852" s="53"/>
      <c r="F852" s="44" t="s">
        <v>554</v>
      </c>
    </row>
    <row r="853" spans="1:6" x14ac:dyDescent="0.3">
      <c r="A853" s="51"/>
      <c r="B853" s="73"/>
      <c r="C853" s="52"/>
      <c r="D853" s="52"/>
      <c r="E853" s="53"/>
      <c r="F853" s="44" t="s">
        <v>554</v>
      </c>
    </row>
    <row r="854" spans="1:6" x14ac:dyDescent="0.3">
      <c r="A854" s="51"/>
      <c r="B854" s="73"/>
      <c r="C854" s="52"/>
      <c r="D854" s="52"/>
      <c r="E854" s="53"/>
      <c r="F854" s="44" t="s">
        <v>554</v>
      </c>
    </row>
    <row r="855" spans="1:6" x14ac:dyDescent="0.3">
      <c r="A855" s="51"/>
      <c r="B855" s="73"/>
      <c r="C855" s="52"/>
      <c r="D855" s="52"/>
      <c r="E855" s="53"/>
      <c r="F855" s="44" t="s">
        <v>554</v>
      </c>
    </row>
    <row r="856" spans="1:6" x14ac:dyDescent="0.3">
      <c r="A856" s="51"/>
      <c r="B856" s="73"/>
      <c r="C856" s="52"/>
      <c r="D856" s="52"/>
      <c r="E856" s="53"/>
      <c r="F856" s="44" t="s">
        <v>554</v>
      </c>
    </row>
    <row r="857" spans="1:6" x14ac:dyDescent="0.3">
      <c r="A857" s="51"/>
      <c r="B857" s="73"/>
      <c r="C857" s="52"/>
      <c r="D857" s="52"/>
      <c r="E857" s="53"/>
      <c r="F857" s="44" t="s">
        <v>554</v>
      </c>
    </row>
    <row r="858" spans="1:6" x14ac:dyDescent="0.3">
      <c r="A858" s="51"/>
      <c r="B858" s="73"/>
      <c r="C858" s="52"/>
      <c r="D858" s="52"/>
      <c r="E858" s="53"/>
      <c r="F858" s="44" t="s">
        <v>554</v>
      </c>
    </row>
    <row r="859" spans="1:6" x14ac:dyDescent="0.3">
      <c r="A859" s="51"/>
      <c r="B859" s="73"/>
      <c r="C859" s="52"/>
      <c r="D859" s="52"/>
      <c r="E859" s="53"/>
      <c r="F859" s="44" t="s">
        <v>554</v>
      </c>
    </row>
    <row r="860" spans="1:6" x14ac:dyDescent="0.3">
      <c r="A860" s="51"/>
      <c r="B860" s="73"/>
      <c r="C860" s="52"/>
      <c r="D860" s="52"/>
      <c r="E860" s="53"/>
      <c r="F860" s="44" t="s">
        <v>554</v>
      </c>
    </row>
    <row r="861" spans="1:6" x14ac:dyDescent="0.3">
      <c r="A861" s="51"/>
      <c r="B861" s="73"/>
      <c r="C861" s="52"/>
      <c r="D861" s="52"/>
      <c r="E861" s="53"/>
      <c r="F861" s="44" t="s">
        <v>554</v>
      </c>
    </row>
    <row r="862" spans="1:6" x14ac:dyDescent="0.3">
      <c r="A862" s="51"/>
      <c r="B862" s="73"/>
      <c r="C862" s="52"/>
      <c r="D862" s="52"/>
      <c r="E862" s="53"/>
      <c r="F862" s="44" t="s">
        <v>554</v>
      </c>
    </row>
    <row r="863" spans="1:6" x14ac:dyDescent="0.3">
      <c r="A863" s="51"/>
      <c r="B863" s="73"/>
      <c r="C863" s="52"/>
      <c r="D863" s="52"/>
      <c r="E863" s="53"/>
      <c r="F863" s="44" t="s">
        <v>554</v>
      </c>
    </row>
    <row r="864" spans="1:6" x14ac:dyDescent="0.3">
      <c r="A864" s="51"/>
      <c r="B864" s="73"/>
      <c r="C864" s="52"/>
      <c r="D864" s="52"/>
      <c r="E864" s="53"/>
      <c r="F864" s="44" t="s">
        <v>554</v>
      </c>
    </row>
    <row r="865" spans="1:6" x14ac:dyDescent="0.3">
      <c r="A865" s="51"/>
      <c r="B865" s="73"/>
      <c r="C865" s="52"/>
      <c r="D865" s="52"/>
      <c r="E865" s="53"/>
      <c r="F865" s="44" t="s">
        <v>554</v>
      </c>
    </row>
    <row r="866" spans="1:6" x14ac:dyDescent="0.3">
      <c r="A866" s="51"/>
      <c r="B866" s="73"/>
      <c r="C866" s="52"/>
      <c r="D866" s="52"/>
      <c r="E866" s="53"/>
      <c r="F866" s="44" t="s">
        <v>554</v>
      </c>
    </row>
    <row r="867" spans="1:6" x14ac:dyDescent="0.3">
      <c r="A867" s="51"/>
      <c r="B867" s="73"/>
      <c r="C867" s="52"/>
      <c r="D867" s="52"/>
      <c r="E867" s="53"/>
      <c r="F867" s="44" t="s">
        <v>554</v>
      </c>
    </row>
    <row r="868" spans="1:6" x14ac:dyDescent="0.3">
      <c r="A868" s="51"/>
      <c r="B868" s="73"/>
      <c r="C868" s="52"/>
      <c r="D868" s="52"/>
      <c r="E868" s="53"/>
      <c r="F868" s="44" t="s">
        <v>554</v>
      </c>
    </row>
    <row r="869" spans="1:6" x14ac:dyDescent="0.3">
      <c r="A869" s="51"/>
      <c r="B869" s="73"/>
      <c r="C869" s="52"/>
      <c r="D869" s="52"/>
      <c r="E869" s="53"/>
      <c r="F869" s="44" t="s">
        <v>554</v>
      </c>
    </row>
    <row r="870" spans="1:6" x14ac:dyDescent="0.3">
      <c r="A870" s="51"/>
      <c r="B870" s="73"/>
      <c r="C870" s="52"/>
      <c r="D870" s="52"/>
      <c r="E870" s="53"/>
      <c r="F870" s="44" t="s">
        <v>554</v>
      </c>
    </row>
    <row r="871" spans="1:6" x14ac:dyDescent="0.3">
      <c r="A871" s="51"/>
      <c r="B871" s="73"/>
      <c r="C871" s="52"/>
      <c r="D871" s="52"/>
      <c r="E871" s="53"/>
      <c r="F871" s="44" t="s">
        <v>554</v>
      </c>
    </row>
    <row r="872" spans="1:6" x14ac:dyDescent="0.3">
      <c r="A872" s="51"/>
      <c r="B872" s="73"/>
      <c r="C872" s="52"/>
      <c r="D872" s="52"/>
      <c r="E872" s="53"/>
      <c r="F872" s="44" t="s">
        <v>554</v>
      </c>
    </row>
    <row r="873" spans="1:6" x14ac:dyDescent="0.3">
      <c r="A873" s="51"/>
      <c r="B873" s="73"/>
      <c r="C873" s="52"/>
      <c r="D873" s="52"/>
      <c r="E873" s="53"/>
      <c r="F873" s="44" t="s">
        <v>554</v>
      </c>
    </row>
    <row r="874" spans="1:6" x14ac:dyDescent="0.3">
      <c r="A874" s="51"/>
      <c r="B874" s="73"/>
      <c r="C874" s="52"/>
      <c r="D874" s="52"/>
      <c r="E874" s="53"/>
      <c r="F874" s="44" t="s">
        <v>554</v>
      </c>
    </row>
    <row r="875" spans="1:6" x14ac:dyDescent="0.3">
      <c r="A875" s="51"/>
      <c r="B875" s="73"/>
      <c r="C875" s="52"/>
      <c r="D875" s="52"/>
      <c r="E875" s="53"/>
      <c r="F875" s="44" t="s">
        <v>554</v>
      </c>
    </row>
    <row r="876" spans="1:6" x14ac:dyDescent="0.3">
      <c r="A876" s="51"/>
      <c r="B876" s="73"/>
      <c r="C876" s="52"/>
      <c r="D876" s="52"/>
      <c r="E876" s="53"/>
      <c r="F876" s="44" t="s">
        <v>554</v>
      </c>
    </row>
    <row r="877" spans="1:6" x14ac:dyDescent="0.3">
      <c r="A877" s="51"/>
      <c r="B877" s="73"/>
      <c r="C877" s="52"/>
      <c r="D877" s="52"/>
      <c r="E877" s="53"/>
      <c r="F877" s="44" t="s">
        <v>554</v>
      </c>
    </row>
    <row r="878" spans="1:6" x14ac:dyDescent="0.3">
      <c r="A878" s="51"/>
      <c r="B878" s="73"/>
      <c r="C878" s="52"/>
      <c r="D878" s="52"/>
      <c r="E878" s="53"/>
      <c r="F878" s="44" t="s">
        <v>554</v>
      </c>
    </row>
    <row r="879" spans="1:6" x14ac:dyDescent="0.3">
      <c r="A879" s="51"/>
      <c r="B879" s="73"/>
      <c r="C879" s="52"/>
      <c r="D879" s="52"/>
      <c r="E879" s="53"/>
      <c r="F879" s="44" t="s">
        <v>554</v>
      </c>
    </row>
    <row r="880" spans="1:6" x14ac:dyDescent="0.3">
      <c r="A880" s="51"/>
      <c r="B880" s="73"/>
      <c r="C880" s="52"/>
      <c r="D880" s="52"/>
      <c r="E880" s="53"/>
      <c r="F880" s="44" t="s">
        <v>554</v>
      </c>
    </row>
    <row r="881" spans="1:6" x14ac:dyDescent="0.3">
      <c r="A881" s="51"/>
      <c r="B881" s="73"/>
      <c r="C881" s="52"/>
      <c r="D881" s="52"/>
      <c r="E881" s="53"/>
      <c r="F881" s="44" t="s">
        <v>554</v>
      </c>
    </row>
    <row r="882" spans="1:6" x14ac:dyDescent="0.3">
      <c r="A882" s="51"/>
      <c r="B882" s="73"/>
      <c r="C882" s="52"/>
      <c r="D882" s="52"/>
      <c r="E882" s="53"/>
      <c r="F882" s="44" t="s">
        <v>554</v>
      </c>
    </row>
    <row r="883" spans="1:6" x14ac:dyDescent="0.3">
      <c r="A883" s="51"/>
      <c r="B883" s="73"/>
      <c r="C883" s="52"/>
      <c r="D883" s="52"/>
      <c r="E883" s="53"/>
      <c r="F883" s="44" t="s">
        <v>554</v>
      </c>
    </row>
    <row r="884" spans="1:6" x14ac:dyDescent="0.3">
      <c r="A884" s="51"/>
      <c r="B884" s="73"/>
      <c r="C884" s="52"/>
      <c r="D884" s="52"/>
      <c r="E884" s="53"/>
      <c r="F884" s="44" t="s">
        <v>554</v>
      </c>
    </row>
    <row r="885" spans="1:6" x14ac:dyDescent="0.3">
      <c r="A885" s="51"/>
      <c r="B885" s="73"/>
      <c r="C885" s="52"/>
      <c r="D885" s="52"/>
      <c r="E885" s="53"/>
      <c r="F885" s="44" t="s">
        <v>554</v>
      </c>
    </row>
    <row r="886" spans="1:6" x14ac:dyDescent="0.3">
      <c r="A886" s="51"/>
      <c r="B886" s="73"/>
      <c r="C886" s="52"/>
      <c r="D886" s="52"/>
      <c r="E886" s="53"/>
      <c r="F886" s="44" t="s">
        <v>554</v>
      </c>
    </row>
    <row r="887" spans="1:6" x14ac:dyDescent="0.3">
      <c r="A887" s="51"/>
      <c r="B887" s="73"/>
      <c r="C887" s="52"/>
      <c r="D887" s="52"/>
      <c r="E887" s="53"/>
      <c r="F887" s="44" t="s">
        <v>554</v>
      </c>
    </row>
    <row r="888" spans="1:6" x14ac:dyDescent="0.3">
      <c r="A888" s="51"/>
      <c r="B888" s="73"/>
      <c r="C888" s="52"/>
      <c r="D888" s="52"/>
      <c r="E888" s="53"/>
      <c r="F888" s="44" t="s">
        <v>554</v>
      </c>
    </row>
    <row r="889" spans="1:6" x14ac:dyDescent="0.3">
      <c r="A889" s="51"/>
      <c r="B889" s="73"/>
      <c r="C889" s="52"/>
      <c r="D889" s="52"/>
      <c r="E889" s="53"/>
      <c r="F889" s="44" t="s">
        <v>554</v>
      </c>
    </row>
    <row r="890" spans="1:6" x14ac:dyDescent="0.3">
      <c r="A890" s="51"/>
      <c r="B890" s="73"/>
      <c r="C890" s="52"/>
      <c r="D890" s="52"/>
      <c r="E890" s="53"/>
      <c r="F890" s="44" t="s">
        <v>554</v>
      </c>
    </row>
    <row r="891" spans="1:6" x14ac:dyDescent="0.3">
      <c r="A891" s="51"/>
      <c r="B891" s="73"/>
      <c r="C891" s="52"/>
      <c r="D891" s="52"/>
      <c r="E891" s="53"/>
      <c r="F891" s="44" t="s">
        <v>554</v>
      </c>
    </row>
    <row r="892" spans="1:6" x14ac:dyDescent="0.3">
      <c r="A892" s="51"/>
      <c r="B892" s="73"/>
      <c r="C892" s="52"/>
      <c r="D892" s="52"/>
      <c r="E892" s="53"/>
      <c r="F892" s="44" t="s">
        <v>554</v>
      </c>
    </row>
    <row r="893" spans="1:6" x14ac:dyDescent="0.3">
      <c r="A893" s="51"/>
      <c r="B893" s="73"/>
      <c r="C893" s="52"/>
      <c r="D893" s="52"/>
      <c r="E893" s="53"/>
      <c r="F893" s="44" t="s">
        <v>554</v>
      </c>
    </row>
    <row r="894" spans="1:6" x14ac:dyDescent="0.3">
      <c r="A894" s="51"/>
      <c r="B894" s="73"/>
      <c r="C894" s="52"/>
      <c r="D894" s="52"/>
      <c r="E894" s="53"/>
      <c r="F894" s="44" t="s">
        <v>554</v>
      </c>
    </row>
    <row r="895" spans="1:6" x14ac:dyDescent="0.3">
      <c r="A895" s="51"/>
      <c r="B895" s="73"/>
      <c r="C895" s="52"/>
      <c r="D895" s="52"/>
      <c r="E895" s="53"/>
      <c r="F895" s="44" t="s">
        <v>554</v>
      </c>
    </row>
    <row r="896" spans="1:6" x14ac:dyDescent="0.3">
      <c r="A896" s="51"/>
      <c r="B896" s="73"/>
      <c r="C896" s="52"/>
      <c r="D896" s="52"/>
      <c r="E896" s="53"/>
      <c r="F896" s="44" t="s">
        <v>554</v>
      </c>
    </row>
    <row r="897" spans="1:6" x14ac:dyDescent="0.3">
      <c r="A897" s="51"/>
      <c r="B897" s="73"/>
      <c r="C897" s="52"/>
      <c r="D897" s="52"/>
      <c r="E897" s="53"/>
      <c r="F897" s="44" t="s">
        <v>554</v>
      </c>
    </row>
    <row r="898" spans="1:6" x14ac:dyDescent="0.3">
      <c r="A898" s="51"/>
      <c r="B898" s="73"/>
      <c r="C898" s="52"/>
      <c r="D898" s="52"/>
      <c r="E898" s="53"/>
      <c r="F898" s="44" t="s">
        <v>554</v>
      </c>
    </row>
    <row r="899" spans="1:6" x14ac:dyDescent="0.3">
      <c r="A899" s="51"/>
      <c r="B899" s="73"/>
      <c r="C899" s="52"/>
      <c r="D899" s="52"/>
      <c r="E899" s="53"/>
      <c r="F899" s="44" t="s">
        <v>554</v>
      </c>
    </row>
    <row r="900" spans="1:6" x14ac:dyDescent="0.3">
      <c r="A900" s="51"/>
      <c r="B900" s="73"/>
      <c r="C900" s="52"/>
      <c r="D900" s="52"/>
      <c r="E900" s="53"/>
      <c r="F900" s="44" t="s">
        <v>554</v>
      </c>
    </row>
    <row r="901" spans="1:6" x14ac:dyDescent="0.3">
      <c r="A901" s="51"/>
      <c r="B901" s="73"/>
      <c r="C901" s="52"/>
      <c r="D901" s="52"/>
      <c r="E901" s="53"/>
      <c r="F901" s="44" t="s">
        <v>554</v>
      </c>
    </row>
    <row r="902" spans="1:6" x14ac:dyDescent="0.3">
      <c r="A902" s="51"/>
      <c r="B902" s="73"/>
      <c r="C902" s="52"/>
      <c r="D902" s="52"/>
      <c r="E902" s="53"/>
      <c r="F902" s="44" t="s">
        <v>554</v>
      </c>
    </row>
    <row r="903" spans="1:6" x14ac:dyDescent="0.3">
      <c r="A903" s="51"/>
      <c r="B903" s="73"/>
      <c r="C903" s="52"/>
      <c r="D903" s="52"/>
      <c r="E903" s="53"/>
      <c r="F903" s="44" t="s">
        <v>554</v>
      </c>
    </row>
    <row r="904" spans="1:6" x14ac:dyDescent="0.3">
      <c r="A904" s="51"/>
      <c r="B904" s="73"/>
      <c r="C904" s="52"/>
      <c r="D904" s="52"/>
      <c r="E904" s="53"/>
      <c r="F904" s="44" t="s">
        <v>554</v>
      </c>
    </row>
    <row r="905" spans="1:6" x14ac:dyDescent="0.3">
      <c r="A905" s="51"/>
      <c r="B905" s="73"/>
      <c r="C905" s="52"/>
      <c r="D905" s="52"/>
      <c r="E905" s="53"/>
      <c r="F905" s="44" t="s">
        <v>554</v>
      </c>
    </row>
    <row r="906" spans="1:6" x14ac:dyDescent="0.3">
      <c r="A906" s="51"/>
      <c r="B906" s="73"/>
      <c r="C906" s="52"/>
      <c r="D906" s="52"/>
      <c r="E906" s="53"/>
      <c r="F906" s="44" t="s">
        <v>554</v>
      </c>
    </row>
    <row r="907" spans="1:6" x14ac:dyDescent="0.3">
      <c r="A907" s="51"/>
      <c r="B907" s="73"/>
      <c r="C907" s="52"/>
      <c r="D907" s="52"/>
      <c r="E907" s="53"/>
      <c r="F907" s="44" t="s">
        <v>554</v>
      </c>
    </row>
    <row r="908" spans="1:6" x14ac:dyDescent="0.3">
      <c r="A908" s="51"/>
      <c r="B908" s="73"/>
      <c r="C908" s="52"/>
      <c r="D908" s="52"/>
      <c r="E908" s="53"/>
      <c r="F908" s="44" t="s">
        <v>554</v>
      </c>
    </row>
    <row r="909" spans="1:6" x14ac:dyDescent="0.3">
      <c r="A909" s="51"/>
      <c r="B909" s="73"/>
      <c r="C909" s="52"/>
      <c r="D909" s="52"/>
      <c r="E909" s="53"/>
      <c r="F909" s="44" t="s">
        <v>554</v>
      </c>
    </row>
    <row r="910" spans="1:6" x14ac:dyDescent="0.3">
      <c r="A910" s="51"/>
      <c r="B910" s="73"/>
      <c r="C910" s="52"/>
      <c r="D910" s="52"/>
      <c r="E910" s="53"/>
      <c r="F910" s="44" t="s">
        <v>554</v>
      </c>
    </row>
    <row r="911" spans="1:6" x14ac:dyDescent="0.3">
      <c r="A911" s="51"/>
      <c r="B911" s="73"/>
      <c r="C911" s="52"/>
      <c r="D911" s="52"/>
      <c r="E911" s="53"/>
      <c r="F911" s="44" t="s">
        <v>554</v>
      </c>
    </row>
    <row r="912" spans="1:6" x14ac:dyDescent="0.3">
      <c r="A912" s="51"/>
      <c r="B912" s="73"/>
      <c r="C912" s="52"/>
      <c r="D912" s="52"/>
      <c r="E912" s="53"/>
      <c r="F912" s="44" t="s">
        <v>554</v>
      </c>
    </row>
    <row r="913" spans="1:6" x14ac:dyDescent="0.3">
      <c r="A913" s="51"/>
      <c r="B913" s="73"/>
      <c r="C913" s="52"/>
      <c r="D913" s="52"/>
      <c r="E913" s="53"/>
      <c r="F913" s="44" t="s">
        <v>554</v>
      </c>
    </row>
    <row r="914" spans="1:6" x14ac:dyDescent="0.3">
      <c r="A914" s="51"/>
      <c r="B914" s="73"/>
      <c r="C914" s="52"/>
      <c r="D914" s="52"/>
      <c r="E914" s="53"/>
      <c r="F914" s="44" t="s">
        <v>554</v>
      </c>
    </row>
    <row r="915" spans="1:6" x14ac:dyDescent="0.3">
      <c r="A915" s="51"/>
      <c r="B915" s="73"/>
      <c r="C915" s="52"/>
      <c r="D915" s="52"/>
      <c r="E915" s="53"/>
      <c r="F915" s="44" t="s">
        <v>554</v>
      </c>
    </row>
    <row r="916" spans="1:6" x14ac:dyDescent="0.3">
      <c r="A916" s="51"/>
      <c r="B916" s="73"/>
      <c r="C916" s="52"/>
      <c r="D916" s="52"/>
      <c r="E916" s="53"/>
      <c r="F916" s="44" t="s">
        <v>554</v>
      </c>
    </row>
    <row r="917" spans="1:6" x14ac:dyDescent="0.3">
      <c r="A917" s="51"/>
      <c r="B917" s="73"/>
      <c r="C917" s="52"/>
      <c r="D917" s="52"/>
      <c r="E917" s="53"/>
      <c r="F917" s="44" t="s">
        <v>554</v>
      </c>
    </row>
    <row r="918" spans="1:6" x14ac:dyDescent="0.3">
      <c r="A918" s="51"/>
      <c r="B918" s="73"/>
      <c r="C918" s="52"/>
      <c r="D918" s="52"/>
      <c r="E918" s="53"/>
      <c r="F918" s="44" t="s">
        <v>554</v>
      </c>
    </row>
    <row r="919" spans="1:6" x14ac:dyDescent="0.3">
      <c r="A919" s="51"/>
      <c r="B919" s="73"/>
      <c r="C919" s="52"/>
      <c r="D919" s="52"/>
      <c r="E919" s="53"/>
      <c r="F919" s="44" t="s">
        <v>554</v>
      </c>
    </row>
    <row r="920" spans="1:6" x14ac:dyDescent="0.3">
      <c r="A920" s="51"/>
      <c r="B920" s="73"/>
      <c r="C920" s="52"/>
      <c r="D920" s="52"/>
      <c r="E920" s="53"/>
      <c r="F920" s="44" t="s">
        <v>554</v>
      </c>
    </row>
    <row r="921" spans="1:6" x14ac:dyDescent="0.3">
      <c r="A921" s="51"/>
      <c r="B921" s="73"/>
      <c r="C921" s="52"/>
      <c r="D921" s="52"/>
      <c r="E921" s="53"/>
      <c r="F921" s="44" t="s">
        <v>554</v>
      </c>
    </row>
    <row r="922" spans="1:6" x14ac:dyDescent="0.3">
      <c r="A922" s="51"/>
      <c r="B922" s="73"/>
      <c r="C922" s="52"/>
      <c r="D922" s="52"/>
      <c r="E922" s="53"/>
      <c r="F922" s="44" t="s">
        <v>554</v>
      </c>
    </row>
    <row r="923" spans="1:6" x14ac:dyDescent="0.3">
      <c r="A923" s="51"/>
      <c r="B923" s="73"/>
      <c r="C923" s="52"/>
      <c r="D923" s="52"/>
      <c r="E923" s="53"/>
      <c r="F923" s="44" t="s">
        <v>554</v>
      </c>
    </row>
    <row r="924" spans="1:6" x14ac:dyDescent="0.3">
      <c r="A924" s="51"/>
      <c r="B924" s="73"/>
      <c r="C924" s="52"/>
      <c r="D924" s="52"/>
      <c r="E924" s="53"/>
      <c r="F924" s="44" t="s">
        <v>554</v>
      </c>
    </row>
    <row r="925" spans="1:6" x14ac:dyDescent="0.3">
      <c r="A925" s="51"/>
      <c r="B925" s="73"/>
      <c r="C925" s="52"/>
      <c r="D925" s="52"/>
      <c r="E925" s="53"/>
      <c r="F925" s="44" t="s">
        <v>554</v>
      </c>
    </row>
    <row r="926" spans="1:6" x14ac:dyDescent="0.3">
      <c r="A926" s="51"/>
      <c r="B926" s="73"/>
      <c r="C926" s="52"/>
      <c r="D926" s="52"/>
      <c r="E926" s="53"/>
      <c r="F926" s="44" t="s">
        <v>554</v>
      </c>
    </row>
    <row r="927" spans="1:6" x14ac:dyDescent="0.3">
      <c r="A927" s="51"/>
      <c r="B927" s="73"/>
      <c r="C927" s="52"/>
      <c r="D927" s="52"/>
      <c r="E927" s="53"/>
      <c r="F927" s="44" t="s">
        <v>554</v>
      </c>
    </row>
    <row r="928" spans="1:6" x14ac:dyDescent="0.3">
      <c r="A928" s="51"/>
      <c r="B928" s="73"/>
      <c r="C928" s="52"/>
      <c r="D928" s="52"/>
      <c r="E928" s="53"/>
      <c r="F928" s="44" t="s">
        <v>554</v>
      </c>
    </row>
    <row r="929" spans="1:6" x14ac:dyDescent="0.3">
      <c r="A929" s="51"/>
      <c r="B929" s="73"/>
      <c r="C929" s="52"/>
      <c r="D929" s="52"/>
      <c r="E929" s="53"/>
      <c r="F929" s="44" t="s">
        <v>554</v>
      </c>
    </row>
    <row r="930" spans="1:6" x14ac:dyDescent="0.3">
      <c r="A930" s="51"/>
      <c r="B930" s="73"/>
      <c r="C930" s="52"/>
      <c r="D930" s="52"/>
      <c r="E930" s="53"/>
      <c r="F930" s="44" t="s">
        <v>554</v>
      </c>
    </row>
    <row r="931" spans="1:6" x14ac:dyDescent="0.3">
      <c r="A931" s="51"/>
      <c r="B931" s="73"/>
      <c r="C931" s="52"/>
      <c r="D931" s="52"/>
      <c r="E931" s="53"/>
      <c r="F931" s="44" t="s">
        <v>554</v>
      </c>
    </row>
    <row r="932" spans="1:6" x14ac:dyDescent="0.3">
      <c r="A932" s="51"/>
      <c r="B932" s="73"/>
      <c r="C932" s="52"/>
      <c r="D932" s="52"/>
      <c r="E932" s="53"/>
      <c r="F932" s="44" t="s">
        <v>554</v>
      </c>
    </row>
    <row r="933" spans="1:6" x14ac:dyDescent="0.3">
      <c r="A933" s="51"/>
      <c r="B933" s="73"/>
      <c r="C933" s="52"/>
      <c r="D933" s="52"/>
      <c r="E933" s="53"/>
      <c r="F933" s="44" t="s">
        <v>554</v>
      </c>
    </row>
    <row r="934" spans="1:6" x14ac:dyDescent="0.3">
      <c r="A934" s="51"/>
      <c r="B934" s="73"/>
      <c r="C934" s="52"/>
      <c r="D934" s="52"/>
      <c r="E934" s="53"/>
      <c r="F934" s="44" t="s">
        <v>554</v>
      </c>
    </row>
    <row r="935" spans="1:6" x14ac:dyDescent="0.3">
      <c r="A935" s="51"/>
      <c r="B935" s="73"/>
      <c r="C935" s="52"/>
      <c r="D935" s="52"/>
      <c r="E935" s="53"/>
      <c r="F935" s="44" t="s">
        <v>554</v>
      </c>
    </row>
    <row r="936" spans="1:6" x14ac:dyDescent="0.3">
      <c r="A936" s="51"/>
      <c r="B936" s="73"/>
      <c r="C936" s="52"/>
      <c r="D936" s="52"/>
      <c r="E936" s="53"/>
      <c r="F936" s="44" t="s">
        <v>554</v>
      </c>
    </row>
    <row r="937" spans="1:6" x14ac:dyDescent="0.3">
      <c r="A937" s="51"/>
      <c r="B937" s="73"/>
      <c r="C937" s="52"/>
      <c r="D937" s="52"/>
      <c r="E937" s="53"/>
      <c r="F937" s="44" t="s">
        <v>554</v>
      </c>
    </row>
    <row r="938" spans="1:6" x14ac:dyDescent="0.3">
      <c r="A938" s="51"/>
      <c r="B938" s="73"/>
      <c r="C938" s="52"/>
      <c r="D938" s="52"/>
      <c r="E938" s="53"/>
      <c r="F938" s="44" t="s">
        <v>554</v>
      </c>
    </row>
    <row r="939" spans="1:6" x14ac:dyDescent="0.3">
      <c r="A939" s="51"/>
      <c r="B939" s="73"/>
      <c r="C939" s="52"/>
      <c r="D939" s="52"/>
      <c r="E939" s="53"/>
      <c r="F939" s="44" t="s">
        <v>554</v>
      </c>
    </row>
    <row r="940" spans="1:6" x14ac:dyDescent="0.3">
      <c r="A940" s="51"/>
      <c r="B940" s="73"/>
      <c r="C940" s="52"/>
      <c r="D940" s="52"/>
      <c r="E940" s="53"/>
      <c r="F940" s="44" t="s">
        <v>554</v>
      </c>
    </row>
    <row r="941" spans="1:6" x14ac:dyDescent="0.3">
      <c r="A941" s="51"/>
      <c r="B941" s="73"/>
      <c r="C941" s="52"/>
      <c r="D941" s="52"/>
      <c r="E941" s="53"/>
      <c r="F941" s="44" t="s">
        <v>554</v>
      </c>
    </row>
    <row r="942" spans="1:6" x14ac:dyDescent="0.3">
      <c r="A942" s="51"/>
      <c r="B942" s="73"/>
      <c r="C942" s="52"/>
      <c r="D942" s="52"/>
      <c r="E942" s="53"/>
      <c r="F942" s="44" t="s">
        <v>554</v>
      </c>
    </row>
    <row r="943" spans="1:6" x14ac:dyDescent="0.3">
      <c r="A943" s="51"/>
      <c r="B943" s="73"/>
      <c r="C943" s="52"/>
      <c r="D943" s="52"/>
      <c r="E943" s="53"/>
      <c r="F943" s="44" t="s">
        <v>554</v>
      </c>
    </row>
    <row r="944" spans="1:6" x14ac:dyDescent="0.3">
      <c r="A944" s="51"/>
      <c r="B944" s="73"/>
      <c r="C944" s="52"/>
      <c r="D944" s="52"/>
      <c r="E944" s="53"/>
      <c r="F944" s="44" t="s">
        <v>554</v>
      </c>
    </row>
    <row r="945" spans="1:6" x14ac:dyDescent="0.3">
      <c r="A945" s="51"/>
      <c r="B945" s="73"/>
      <c r="C945" s="52"/>
      <c r="D945" s="52"/>
      <c r="E945" s="53"/>
      <c r="F945" s="44" t="s">
        <v>554</v>
      </c>
    </row>
    <row r="946" spans="1:6" x14ac:dyDescent="0.3">
      <c r="A946" s="51"/>
      <c r="B946" s="73"/>
      <c r="C946" s="52"/>
      <c r="D946" s="52"/>
      <c r="E946" s="53"/>
      <c r="F946" s="44" t="s">
        <v>554</v>
      </c>
    </row>
    <row r="947" spans="1:6" x14ac:dyDescent="0.3">
      <c r="A947" s="51"/>
      <c r="B947" s="73"/>
      <c r="C947" s="52"/>
      <c r="D947" s="52"/>
      <c r="E947" s="53"/>
      <c r="F947" s="44" t="s">
        <v>554</v>
      </c>
    </row>
    <row r="948" spans="1:6" x14ac:dyDescent="0.3">
      <c r="A948" s="51"/>
      <c r="B948" s="73"/>
      <c r="C948" s="52"/>
      <c r="D948" s="52"/>
      <c r="E948" s="53"/>
      <c r="F948" s="44" t="s">
        <v>554</v>
      </c>
    </row>
    <row r="949" spans="1:6" x14ac:dyDescent="0.3">
      <c r="A949" s="51"/>
      <c r="B949" s="73"/>
      <c r="C949" s="52"/>
      <c r="D949" s="52"/>
      <c r="E949" s="53"/>
      <c r="F949" s="44" t="s">
        <v>554</v>
      </c>
    </row>
    <row r="950" spans="1:6" x14ac:dyDescent="0.3">
      <c r="A950" s="51"/>
      <c r="B950" s="73"/>
      <c r="C950" s="52"/>
      <c r="D950" s="52"/>
      <c r="E950" s="53"/>
      <c r="F950" s="44" t="s">
        <v>554</v>
      </c>
    </row>
    <row r="951" spans="1:6" x14ac:dyDescent="0.3">
      <c r="A951" s="51"/>
      <c r="B951" s="73"/>
      <c r="C951" s="52"/>
      <c r="D951" s="52"/>
      <c r="E951" s="53"/>
      <c r="F951" s="44" t="s">
        <v>554</v>
      </c>
    </row>
    <row r="952" spans="1:6" x14ac:dyDescent="0.3">
      <c r="A952" s="51"/>
      <c r="B952" s="73"/>
      <c r="C952" s="52"/>
      <c r="D952" s="52"/>
      <c r="E952" s="53"/>
      <c r="F952" s="44" t="s">
        <v>554</v>
      </c>
    </row>
    <row r="953" spans="1:6" x14ac:dyDescent="0.3">
      <c r="A953" s="51"/>
      <c r="B953" s="73"/>
      <c r="C953" s="52"/>
      <c r="D953" s="52"/>
      <c r="E953" s="53"/>
      <c r="F953" s="44" t="s">
        <v>554</v>
      </c>
    </row>
    <row r="954" spans="1:6" x14ac:dyDescent="0.3">
      <c r="A954" s="51"/>
      <c r="B954" s="73"/>
      <c r="C954" s="52"/>
      <c r="D954" s="52"/>
      <c r="E954" s="53"/>
      <c r="F954" s="44" t="s">
        <v>554</v>
      </c>
    </row>
    <row r="955" spans="1:6" x14ac:dyDescent="0.3">
      <c r="A955" s="51"/>
      <c r="B955" s="73"/>
      <c r="C955" s="52"/>
      <c r="D955" s="52"/>
      <c r="E955" s="53"/>
      <c r="F955" s="44" t="s">
        <v>554</v>
      </c>
    </row>
    <row r="956" spans="1:6" x14ac:dyDescent="0.3">
      <c r="A956" s="51"/>
      <c r="B956" s="73"/>
      <c r="C956" s="52"/>
      <c r="D956" s="52"/>
      <c r="E956" s="53"/>
      <c r="F956" s="44" t="s">
        <v>554</v>
      </c>
    </row>
    <row r="957" spans="1:6" x14ac:dyDescent="0.3">
      <c r="A957" s="51"/>
      <c r="B957" s="73"/>
      <c r="C957" s="52"/>
      <c r="D957" s="52"/>
      <c r="E957" s="53"/>
      <c r="F957" s="44" t="s">
        <v>554</v>
      </c>
    </row>
    <row r="958" spans="1:6" x14ac:dyDescent="0.3">
      <c r="A958" s="51"/>
      <c r="B958" s="73"/>
      <c r="C958" s="52"/>
      <c r="D958" s="52"/>
      <c r="E958" s="53"/>
      <c r="F958" s="44" t="s">
        <v>554</v>
      </c>
    </row>
    <row r="959" spans="1:6" x14ac:dyDescent="0.3">
      <c r="A959" s="51"/>
      <c r="B959" s="73"/>
      <c r="C959" s="52"/>
      <c r="D959" s="52"/>
      <c r="E959" s="53"/>
      <c r="F959" s="44" t="s">
        <v>554</v>
      </c>
    </row>
    <row r="960" spans="1:6" x14ac:dyDescent="0.3">
      <c r="A960" s="51"/>
      <c r="B960" s="73"/>
      <c r="C960" s="52"/>
      <c r="D960" s="52"/>
      <c r="E960" s="53"/>
      <c r="F960" s="44" t="s">
        <v>554</v>
      </c>
    </row>
    <row r="961" spans="1:6" x14ac:dyDescent="0.3">
      <c r="A961" s="51"/>
      <c r="B961" s="73"/>
      <c r="C961" s="52"/>
      <c r="D961" s="52"/>
      <c r="E961" s="53"/>
      <c r="F961" s="44" t="s">
        <v>554</v>
      </c>
    </row>
    <row r="962" spans="1:6" x14ac:dyDescent="0.3">
      <c r="A962" s="51"/>
      <c r="B962" s="73"/>
      <c r="C962" s="52"/>
      <c r="D962" s="52"/>
      <c r="E962" s="53"/>
      <c r="F962" s="44" t="s">
        <v>554</v>
      </c>
    </row>
    <row r="963" spans="1:6" x14ac:dyDescent="0.3">
      <c r="A963" s="51"/>
      <c r="B963" s="73"/>
      <c r="C963" s="52"/>
      <c r="D963" s="52"/>
      <c r="E963" s="53"/>
      <c r="F963" s="44" t="s">
        <v>554</v>
      </c>
    </row>
    <row r="964" spans="1:6" x14ac:dyDescent="0.3">
      <c r="A964" s="51"/>
      <c r="B964" s="73"/>
      <c r="C964" s="52"/>
      <c r="D964" s="52"/>
      <c r="E964" s="53"/>
      <c r="F964" s="44" t="s">
        <v>554</v>
      </c>
    </row>
    <row r="965" spans="1:6" x14ac:dyDescent="0.3">
      <c r="A965" s="51"/>
      <c r="B965" s="73"/>
      <c r="C965" s="52"/>
      <c r="D965" s="52"/>
      <c r="E965" s="53"/>
      <c r="F965" s="44" t="s">
        <v>554</v>
      </c>
    </row>
    <row r="966" spans="1:6" x14ac:dyDescent="0.3">
      <c r="A966" s="51"/>
      <c r="B966" s="73"/>
      <c r="C966" s="52"/>
      <c r="D966" s="52"/>
      <c r="E966" s="53"/>
      <c r="F966" s="44" t="s">
        <v>554</v>
      </c>
    </row>
    <row r="967" spans="1:6" x14ac:dyDescent="0.3">
      <c r="A967" s="51"/>
      <c r="B967" s="73"/>
      <c r="C967" s="52"/>
      <c r="D967" s="52"/>
      <c r="E967" s="53"/>
      <c r="F967" s="44" t="s">
        <v>554</v>
      </c>
    </row>
    <row r="968" spans="1:6" x14ac:dyDescent="0.3">
      <c r="A968" s="51"/>
      <c r="B968" s="73"/>
      <c r="C968" s="52"/>
      <c r="D968" s="52"/>
      <c r="E968" s="53"/>
      <c r="F968" s="44" t="s">
        <v>554</v>
      </c>
    </row>
    <row r="969" spans="1:6" x14ac:dyDescent="0.3">
      <c r="A969" s="51"/>
      <c r="B969" s="73"/>
      <c r="C969" s="52"/>
      <c r="D969" s="52"/>
      <c r="E969" s="53"/>
      <c r="F969" s="44" t="s">
        <v>554</v>
      </c>
    </row>
    <row r="970" spans="1:6" x14ac:dyDescent="0.3">
      <c r="A970" s="51"/>
      <c r="B970" s="73"/>
      <c r="C970" s="52"/>
      <c r="D970" s="52"/>
      <c r="E970" s="53"/>
      <c r="F970" s="44" t="s">
        <v>554</v>
      </c>
    </row>
    <row r="971" spans="1:6" x14ac:dyDescent="0.3">
      <c r="A971" s="51"/>
      <c r="B971" s="73"/>
      <c r="C971" s="52"/>
      <c r="D971" s="52"/>
      <c r="E971" s="53"/>
      <c r="F971" s="44" t="s">
        <v>554</v>
      </c>
    </row>
    <row r="972" spans="1:6" x14ac:dyDescent="0.3">
      <c r="A972" s="51"/>
      <c r="B972" s="73"/>
      <c r="C972" s="52"/>
      <c r="D972" s="52"/>
      <c r="E972" s="53"/>
      <c r="F972" s="44" t="s">
        <v>554</v>
      </c>
    </row>
    <row r="973" spans="1:6" x14ac:dyDescent="0.3">
      <c r="A973" s="51"/>
      <c r="B973" s="73"/>
      <c r="C973" s="52"/>
      <c r="D973" s="52"/>
      <c r="E973" s="53"/>
      <c r="F973" s="44" t="s">
        <v>554</v>
      </c>
    </row>
    <row r="974" spans="1:6" x14ac:dyDescent="0.3">
      <c r="A974" s="51"/>
      <c r="B974" s="73"/>
      <c r="C974" s="52"/>
      <c r="D974" s="52"/>
      <c r="E974" s="53"/>
      <c r="F974" s="44" t="s">
        <v>554</v>
      </c>
    </row>
    <row r="975" spans="1:6" x14ac:dyDescent="0.3">
      <c r="A975" s="51"/>
      <c r="B975" s="73"/>
      <c r="C975" s="52"/>
      <c r="D975" s="52"/>
      <c r="E975" s="53"/>
      <c r="F975" s="44" t="s">
        <v>554</v>
      </c>
    </row>
    <row r="976" spans="1:6" x14ac:dyDescent="0.3">
      <c r="A976" s="51"/>
      <c r="B976" s="73"/>
      <c r="C976" s="52"/>
      <c r="D976" s="52"/>
      <c r="E976" s="53"/>
      <c r="F976" s="44" t="s">
        <v>554</v>
      </c>
    </row>
    <row r="977" spans="1:6" x14ac:dyDescent="0.3">
      <c r="A977" s="51"/>
      <c r="B977" s="73"/>
      <c r="C977" s="52"/>
      <c r="D977" s="52"/>
      <c r="E977" s="53"/>
      <c r="F977" s="44" t="s">
        <v>554</v>
      </c>
    </row>
    <row r="978" spans="1:6" x14ac:dyDescent="0.3">
      <c r="A978" s="51"/>
      <c r="B978" s="73"/>
      <c r="C978" s="52"/>
      <c r="D978" s="52"/>
      <c r="E978" s="53"/>
      <c r="F978" s="44" t="s">
        <v>554</v>
      </c>
    </row>
    <row r="979" spans="1:6" x14ac:dyDescent="0.3">
      <c r="A979" s="51"/>
      <c r="B979" s="73"/>
      <c r="C979" s="52"/>
      <c r="D979" s="52"/>
      <c r="E979" s="53"/>
      <c r="F979" s="44" t="s">
        <v>554</v>
      </c>
    </row>
    <row r="980" spans="1:6" x14ac:dyDescent="0.3">
      <c r="A980" s="51"/>
      <c r="B980" s="73"/>
      <c r="C980" s="52"/>
      <c r="D980" s="52"/>
      <c r="E980" s="53"/>
      <c r="F980" s="44" t="s">
        <v>554</v>
      </c>
    </row>
    <row r="981" spans="1:6" x14ac:dyDescent="0.3">
      <c r="A981" s="51"/>
      <c r="B981" s="73"/>
      <c r="C981" s="52"/>
      <c r="D981" s="52"/>
      <c r="E981" s="53"/>
      <c r="F981" s="44" t="s">
        <v>554</v>
      </c>
    </row>
    <row r="982" spans="1:6" x14ac:dyDescent="0.3">
      <c r="A982" s="51"/>
      <c r="B982" s="73"/>
      <c r="C982" s="52"/>
      <c r="D982" s="52"/>
      <c r="E982" s="53"/>
      <c r="F982" s="44" t="s">
        <v>554</v>
      </c>
    </row>
    <row r="983" spans="1:6" x14ac:dyDescent="0.3">
      <c r="A983" s="51"/>
      <c r="B983" s="73"/>
      <c r="C983" s="52"/>
      <c r="D983" s="52"/>
      <c r="E983" s="53"/>
      <c r="F983" s="44" t="s">
        <v>554</v>
      </c>
    </row>
    <row r="984" spans="1:6" x14ac:dyDescent="0.3">
      <c r="A984" s="51"/>
      <c r="B984" s="73"/>
      <c r="C984" s="52"/>
      <c r="D984" s="52"/>
      <c r="E984" s="53"/>
      <c r="F984" s="44" t="s">
        <v>554</v>
      </c>
    </row>
    <row r="985" spans="1:6" x14ac:dyDescent="0.3">
      <c r="A985" s="51"/>
      <c r="B985" s="73"/>
      <c r="C985" s="52"/>
      <c r="D985" s="52"/>
      <c r="E985" s="53"/>
      <c r="F985" s="44" t="s">
        <v>554</v>
      </c>
    </row>
    <row r="986" spans="1:6" x14ac:dyDescent="0.3">
      <c r="A986" s="51"/>
      <c r="B986" s="73"/>
      <c r="C986" s="52"/>
      <c r="D986" s="52"/>
      <c r="E986" s="53"/>
      <c r="F986" s="44" t="s">
        <v>554</v>
      </c>
    </row>
    <row r="987" spans="1:6" x14ac:dyDescent="0.3">
      <c r="A987" s="51"/>
      <c r="B987" s="73"/>
      <c r="C987" s="52"/>
      <c r="D987" s="52"/>
      <c r="E987" s="53"/>
      <c r="F987" s="44" t="s">
        <v>554</v>
      </c>
    </row>
    <row r="988" spans="1:6" x14ac:dyDescent="0.3">
      <c r="A988" s="51"/>
      <c r="B988" s="73"/>
      <c r="C988" s="52"/>
      <c r="D988" s="52"/>
      <c r="E988" s="53"/>
      <c r="F988" s="44" t="s">
        <v>554</v>
      </c>
    </row>
    <row r="989" spans="1:6" x14ac:dyDescent="0.3">
      <c r="A989" s="51"/>
      <c r="B989" s="73"/>
      <c r="C989" s="52"/>
      <c r="D989" s="52"/>
      <c r="E989" s="53"/>
      <c r="F989" s="44" t="s">
        <v>554</v>
      </c>
    </row>
    <row r="990" spans="1:6" x14ac:dyDescent="0.3">
      <c r="A990" s="51"/>
      <c r="B990" s="73"/>
      <c r="C990" s="52"/>
      <c r="D990" s="52"/>
      <c r="E990" s="53"/>
      <c r="F990" s="44" t="s">
        <v>554</v>
      </c>
    </row>
    <row r="991" spans="1:6" x14ac:dyDescent="0.3">
      <c r="A991" s="51"/>
      <c r="B991" s="73"/>
      <c r="C991" s="52"/>
      <c r="D991" s="52"/>
      <c r="E991" s="53"/>
      <c r="F991" s="44" t="s">
        <v>554</v>
      </c>
    </row>
    <row r="992" spans="1:6" x14ac:dyDescent="0.3">
      <c r="A992" s="51"/>
      <c r="B992" s="73"/>
      <c r="C992" s="52"/>
      <c r="D992" s="52"/>
      <c r="E992" s="53"/>
      <c r="F992" s="44" t="s">
        <v>554</v>
      </c>
    </row>
    <row r="993" spans="1:6" x14ac:dyDescent="0.3">
      <c r="A993" s="51"/>
      <c r="B993" s="73"/>
      <c r="C993" s="52"/>
      <c r="D993" s="52"/>
      <c r="E993" s="53"/>
      <c r="F993" s="44" t="s">
        <v>554</v>
      </c>
    </row>
    <row r="994" spans="1:6" x14ac:dyDescent="0.3">
      <c r="A994" s="51"/>
      <c r="B994" s="73"/>
      <c r="C994" s="52"/>
      <c r="D994" s="52"/>
      <c r="E994" s="53"/>
      <c r="F994" s="44" t="s">
        <v>554</v>
      </c>
    </row>
    <row r="995" spans="1:6" x14ac:dyDescent="0.3">
      <c r="A995" s="51"/>
      <c r="B995" s="73"/>
      <c r="C995" s="52"/>
      <c r="D995" s="52"/>
      <c r="E995" s="53"/>
      <c r="F995" s="44" t="s">
        <v>554</v>
      </c>
    </row>
    <row r="996" spans="1:6" x14ac:dyDescent="0.3">
      <c r="A996" s="51"/>
      <c r="B996" s="73"/>
      <c r="C996" s="52"/>
      <c r="D996" s="52"/>
      <c r="E996" s="53"/>
      <c r="F996" s="44" t="s">
        <v>554</v>
      </c>
    </row>
    <row r="997" spans="1:6" x14ac:dyDescent="0.3">
      <c r="A997" s="51"/>
      <c r="B997" s="73"/>
      <c r="C997" s="52"/>
      <c r="D997" s="52"/>
      <c r="E997" s="53"/>
      <c r="F997" s="44" t="s">
        <v>554</v>
      </c>
    </row>
    <row r="998" spans="1:6" x14ac:dyDescent="0.3">
      <c r="A998" s="51"/>
      <c r="B998" s="73"/>
      <c r="C998" s="52"/>
      <c r="D998" s="52"/>
      <c r="E998" s="53"/>
      <c r="F998" s="44" t="s">
        <v>554</v>
      </c>
    </row>
    <row r="999" spans="1:6" x14ac:dyDescent="0.3">
      <c r="A999" s="51"/>
      <c r="B999" s="73"/>
      <c r="C999" s="52"/>
      <c r="D999" s="52"/>
      <c r="E999" s="53"/>
      <c r="F999" s="44" t="s">
        <v>554</v>
      </c>
    </row>
    <row r="1000" spans="1:6" x14ac:dyDescent="0.3">
      <c r="A1000" s="51"/>
      <c r="B1000" s="73"/>
      <c r="C1000" s="52"/>
      <c r="D1000" s="52"/>
      <c r="E1000" s="53"/>
      <c r="F1000" s="44" t="s">
        <v>554</v>
      </c>
    </row>
    <row r="1001" spans="1:6" x14ac:dyDescent="0.3">
      <c r="A1001" s="51"/>
      <c r="B1001" s="73"/>
      <c r="C1001" s="52"/>
      <c r="D1001" s="52"/>
      <c r="E1001" s="53"/>
      <c r="F1001" s="44" t="s">
        <v>554</v>
      </c>
    </row>
    <row r="1002" spans="1:6" x14ac:dyDescent="0.3">
      <c r="A1002" s="51"/>
      <c r="B1002" s="73"/>
      <c r="C1002" s="52"/>
      <c r="D1002" s="52"/>
      <c r="E1002" s="53"/>
      <c r="F1002" s="44" t="s">
        <v>554</v>
      </c>
    </row>
    <row r="1003" spans="1:6" x14ac:dyDescent="0.3">
      <c r="A1003" s="51"/>
      <c r="B1003" s="73"/>
      <c r="C1003" s="52"/>
      <c r="D1003" s="52"/>
      <c r="E1003" s="53"/>
      <c r="F1003" s="44" t="s">
        <v>554</v>
      </c>
    </row>
    <row r="1004" spans="1:6" x14ac:dyDescent="0.3">
      <c r="A1004" s="51"/>
      <c r="B1004" s="73"/>
      <c r="C1004" s="52"/>
      <c r="D1004" s="52"/>
      <c r="E1004" s="53"/>
      <c r="F1004" s="44" t="s">
        <v>554</v>
      </c>
    </row>
    <row r="1005" spans="1:6" x14ac:dyDescent="0.3">
      <c r="A1005" s="51"/>
      <c r="B1005" s="73"/>
      <c r="C1005" s="52"/>
      <c r="D1005" s="52"/>
      <c r="E1005" s="53"/>
      <c r="F1005" s="44" t="s">
        <v>554</v>
      </c>
    </row>
    <row r="1006" spans="1:6" x14ac:dyDescent="0.3">
      <c r="A1006" s="51"/>
      <c r="B1006" s="73"/>
      <c r="C1006" s="52"/>
      <c r="D1006" s="52"/>
      <c r="E1006" s="53"/>
      <c r="F1006" s="44" t="s">
        <v>554</v>
      </c>
    </row>
    <row r="1007" spans="1:6" x14ac:dyDescent="0.3">
      <c r="A1007" s="51"/>
      <c r="B1007" s="73"/>
      <c r="C1007" s="52"/>
      <c r="D1007" s="52"/>
      <c r="E1007" s="53"/>
      <c r="F1007" s="44" t="s">
        <v>554</v>
      </c>
    </row>
    <row r="1008" spans="1:6" x14ac:dyDescent="0.3">
      <c r="A1008" s="51"/>
      <c r="B1008" s="73"/>
      <c r="C1008" s="52"/>
      <c r="D1008" s="52"/>
      <c r="E1008" s="53"/>
      <c r="F1008" s="44" t="s">
        <v>554</v>
      </c>
    </row>
    <row r="1009" spans="1:6" x14ac:dyDescent="0.3">
      <c r="A1009" s="51"/>
      <c r="B1009" s="73"/>
      <c r="C1009" s="52"/>
      <c r="D1009" s="52"/>
      <c r="E1009" s="53"/>
      <c r="F1009" s="44" t="s">
        <v>554</v>
      </c>
    </row>
    <row r="1010" spans="1:6" x14ac:dyDescent="0.3">
      <c r="A1010" s="51"/>
      <c r="B1010" s="73"/>
      <c r="C1010" s="52"/>
      <c r="D1010" s="52"/>
      <c r="E1010" s="53"/>
      <c r="F1010" s="44" t="s">
        <v>554</v>
      </c>
    </row>
    <row r="1011" spans="1:6" x14ac:dyDescent="0.3">
      <c r="A1011" s="51"/>
      <c r="B1011" s="73"/>
      <c r="C1011" s="52"/>
      <c r="D1011" s="52"/>
      <c r="E1011" s="53"/>
      <c r="F1011" s="44" t="s">
        <v>554</v>
      </c>
    </row>
    <row r="1012" spans="1:6" x14ac:dyDescent="0.3">
      <c r="A1012" s="51"/>
      <c r="B1012" s="73"/>
      <c r="C1012" s="52"/>
      <c r="D1012" s="52"/>
      <c r="E1012" s="53"/>
      <c r="F1012" s="44" t="s">
        <v>554</v>
      </c>
    </row>
    <row r="1013" spans="1:6" x14ac:dyDescent="0.3">
      <c r="A1013" s="51"/>
      <c r="B1013" s="73"/>
      <c r="C1013" s="52"/>
      <c r="D1013" s="52"/>
      <c r="E1013" s="53"/>
      <c r="F1013" s="44" t="s">
        <v>554</v>
      </c>
    </row>
    <row r="1014" spans="1:6" x14ac:dyDescent="0.3">
      <c r="A1014" s="51"/>
      <c r="B1014" s="73"/>
      <c r="C1014" s="52"/>
      <c r="D1014" s="52"/>
      <c r="E1014" s="53"/>
      <c r="F1014" s="44" t="s">
        <v>554</v>
      </c>
    </row>
    <row r="1015" spans="1:6" ht="15" thickBot="1" x14ac:dyDescent="0.35">
      <c r="A1015" s="54"/>
      <c r="B1015" s="74"/>
      <c r="C1015" s="55"/>
      <c r="D1015" s="55"/>
      <c r="E1015" s="56"/>
      <c r="F1015" s="44" t="s">
        <v>554</v>
      </c>
    </row>
    <row r="1016" spans="1:6" x14ac:dyDescent="0.3">
      <c r="A1016" s="57" t="s">
        <v>554</v>
      </c>
      <c r="B1016" s="57" t="s">
        <v>554</v>
      </c>
      <c r="C1016" s="57" t="s">
        <v>554</v>
      </c>
      <c r="D1016" s="57" t="s">
        <v>554</v>
      </c>
      <c r="E1016" s="57" t="s">
        <v>554</v>
      </c>
      <c r="F1016" s="43" t="s">
        <v>554</v>
      </c>
    </row>
  </sheetData>
  <sheetProtection algorithmName="SHA-512" hashValue="hcf58TknvzRuaPDnUMrDVDj23Z3PGzSGq5xHSAsCIXDiTtJnFbz/Gk22JEJSRW1Ymq++d3+QcpnmLmyvNVfQIQ==" saltValue="WYUXY3i5hV0JsmPTgyozMQ==" spinCount="100000" sheet="1" objects="1" scenarios="1"/>
  <mergeCells count="3">
    <mergeCell ref="A6:E6"/>
    <mergeCell ref="A2:E2"/>
    <mergeCell ref="A3:E3"/>
  </mergeCells>
  <pageMargins left="0.7" right="0.7" top="0.75" bottom="0.75" header="0.3" footer="0.3"/>
  <pageSetup scale="66" fitToHeight="0" orientation="landscape" r:id="rId1"/>
  <headerFooter>
    <oddFooter>&amp;L&amp;A, Page &amp;P&amp;C&amp;F&amp;R&amp;T</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6F76BBF8-79FB-436B-A8D9-E10D16D18F15}">
          <x14:formula1>
            <xm:f>Var!$J$5:$J$7</xm:f>
          </x14:formula1>
          <xm:sqref>A17:A1015</xm:sqref>
        </x14:dataValidation>
        <x14:dataValidation type="list" allowBlank="1" showInputMessage="1" showErrorMessage="1" xr:uid="{9BDF6BC8-C7A3-492D-9CAA-D0504AA99CC8}">
          <x14:formula1>
            <xm:f>Var!$J$15:$J$16</xm:f>
          </x14:formula1>
          <xm:sqref>A2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06999-335C-40D7-9D89-1EB7DD4CC71C}">
  <sheetPr codeName="Sheet3">
    <pageSetUpPr fitToPage="1"/>
  </sheetPr>
  <dimension ref="A1:J81"/>
  <sheetViews>
    <sheetView zoomScaleNormal="100" workbookViewId="0">
      <selection activeCell="A10" sqref="A10"/>
    </sheetView>
  </sheetViews>
  <sheetFormatPr defaultRowHeight="14.4" x14ac:dyDescent="0.3"/>
  <cols>
    <col min="1" max="1" width="43.33203125" customWidth="1"/>
    <col min="2" max="2" width="94.109375" customWidth="1"/>
    <col min="3" max="3" width="3.44140625" customWidth="1"/>
  </cols>
  <sheetData>
    <row r="1" spans="1:10" ht="13.95" customHeight="1" x14ac:dyDescent="0.3">
      <c r="A1" s="31" t="s">
        <v>520</v>
      </c>
      <c r="B1" s="31" t="s">
        <v>520</v>
      </c>
      <c r="C1" s="12" t="s">
        <v>554</v>
      </c>
    </row>
    <row r="2" spans="1:10" ht="25.8" x14ac:dyDescent="0.5">
      <c r="A2" s="125" t="s">
        <v>20</v>
      </c>
      <c r="B2" s="126"/>
      <c r="C2" s="12" t="s">
        <v>554</v>
      </c>
      <c r="D2" s="122" t="s">
        <v>555</v>
      </c>
    </row>
    <row r="3" spans="1:10" ht="13.2" customHeight="1" x14ac:dyDescent="0.3">
      <c r="A3" s="127" t="str">
        <f>IF(LEFT(A2,6)="Public",_xlfn.CONCAT("Parties should redact business proprietary information"),_xlfn.CONCAT("Parties should designate business proprietary information on this tab using brackets (",CHAR(34),"[",CHAR(34)," and ",CHAR(34),"]",CHAR(34), ") placed around such information"))</f>
        <v>Parties should designate business proprietary information on this tab using brackets ("[" and "]") placed around such information</v>
      </c>
      <c r="B3" s="128"/>
      <c r="C3" s="12" t="s">
        <v>554</v>
      </c>
    </row>
    <row r="4" spans="1:10" ht="13.2" customHeight="1" x14ac:dyDescent="0.3">
      <c r="A4" s="62"/>
      <c r="B4" s="61"/>
      <c r="C4" s="12" t="s">
        <v>554</v>
      </c>
    </row>
    <row r="5" spans="1:10" x14ac:dyDescent="0.3">
      <c r="A5" s="60" t="s">
        <v>803</v>
      </c>
      <c r="B5" s="61"/>
      <c r="C5" s="12" t="s">
        <v>554</v>
      </c>
    </row>
    <row r="6" spans="1:10" ht="33.75" customHeight="1" x14ac:dyDescent="0.3">
      <c r="A6" s="129" t="str">
        <f>InvestigationTitle&amp;";  Inv No(s).: "&amp;InvestigationNumber&amp;" ("&amp;InvestigationPhase&amp;")"</f>
        <v>Metal Lockers from China;  Inv No(s).: 701-TA-656 and 731-TA-1533 (Review)</v>
      </c>
      <c r="B6" s="130"/>
      <c r="C6" s="12" t="s">
        <v>554</v>
      </c>
    </row>
    <row r="7" spans="1:10" ht="25.8" x14ac:dyDescent="0.5">
      <c r="A7" s="63" t="s">
        <v>804</v>
      </c>
      <c r="B7" s="61"/>
      <c r="C7" s="12" t="s">
        <v>554</v>
      </c>
      <c r="J7" s="26" t="s">
        <v>12</v>
      </c>
    </row>
    <row r="8" spans="1:10" x14ac:dyDescent="0.3">
      <c r="A8" s="62" t="str">
        <f>"Data submitted by "&amp;Name_Counsel&amp;";   on behalf of interested party:  "&amp;Name_InterestedParty</f>
        <v xml:space="preserve">Data submitted by ;   on behalf of interested party:  </v>
      </c>
      <c r="B8" s="61"/>
      <c r="C8" s="12" t="s">
        <v>554</v>
      </c>
      <c r="J8" s="26" t="s">
        <v>805</v>
      </c>
    </row>
    <row r="9" spans="1:10" x14ac:dyDescent="0.3">
      <c r="A9" s="64"/>
      <c r="B9" s="65"/>
      <c r="C9" s="12" t="s">
        <v>554</v>
      </c>
      <c r="J9" s="26" t="s">
        <v>806</v>
      </c>
    </row>
    <row r="10" spans="1:10" x14ac:dyDescent="0.3">
      <c r="C10" s="12" t="s">
        <v>554</v>
      </c>
    </row>
    <row r="11" spans="1:10" x14ac:dyDescent="0.3">
      <c r="A11" s="23" t="s">
        <v>807</v>
      </c>
      <c r="C11" s="12" t="s">
        <v>554</v>
      </c>
    </row>
    <row r="12" spans="1:10" x14ac:dyDescent="0.3">
      <c r="A12" t="s">
        <v>808</v>
      </c>
      <c r="B12" s="1"/>
      <c r="C12" s="12" t="s">
        <v>554</v>
      </c>
      <c r="D12" s="36"/>
    </row>
    <row r="13" spans="1:10" x14ac:dyDescent="0.3">
      <c r="A13" t="s">
        <v>809</v>
      </c>
      <c r="B13" s="1"/>
      <c r="C13" s="12" t="s">
        <v>554</v>
      </c>
      <c r="D13" s="36" t="str">
        <f>IF(AND(LEN(B12)&gt;0,LEN(B13)=0),"This is a required field","")</f>
        <v/>
      </c>
    </row>
    <row r="14" spans="1:10" x14ac:dyDescent="0.3">
      <c r="A14" t="s">
        <v>810</v>
      </c>
      <c r="B14" s="1"/>
      <c r="C14" s="12" t="s">
        <v>554</v>
      </c>
      <c r="D14" s="36" t="str">
        <f>IF(AND(LEN(B12)&gt;0,LEN(B14)=0),"This is a required field","")</f>
        <v/>
      </c>
    </row>
    <row r="15" spans="1:10" x14ac:dyDescent="0.3">
      <c r="A15" t="s">
        <v>811</v>
      </c>
      <c r="B15" s="1"/>
      <c r="C15" s="12" t="s">
        <v>554</v>
      </c>
      <c r="D15" s="36" t="str">
        <f>IF(AND(LEN(B12)&gt;0,LEN(B15)=0),"This is a required field","")</f>
        <v/>
      </c>
    </row>
    <row r="16" spans="1:10" x14ac:dyDescent="0.3">
      <c r="A16" t="s">
        <v>812</v>
      </c>
      <c r="B16" s="1"/>
      <c r="C16" s="12" t="s">
        <v>554</v>
      </c>
      <c r="D16" s="36" t="str">
        <f>IF(AND(LEN(B12)&gt;0,LEN(B16)=0),"This is a required field","")</f>
        <v/>
      </c>
    </row>
    <row r="17" spans="1:4" x14ac:dyDescent="0.3">
      <c r="A17" t="s">
        <v>813</v>
      </c>
      <c r="B17" s="1"/>
      <c r="C17" s="12" t="s">
        <v>554</v>
      </c>
      <c r="D17" s="36" t="str">
        <f>IF(AND(LEN(B12)&gt;0,LEN(B17)=0),"This is a required field","")</f>
        <v/>
      </c>
    </row>
    <row r="18" spans="1:4" x14ac:dyDescent="0.3">
      <c r="C18" s="12" t="s">
        <v>554</v>
      </c>
    </row>
    <row r="19" spans="1:4" x14ac:dyDescent="0.3">
      <c r="A19" t="s">
        <v>814</v>
      </c>
      <c r="B19" s="1"/>
      <c r="C19" s="12" t="s">
        <v>554</v>
      </c>
      <c r="D19" s="36"/>
    </row>
    <row r="20" spans="1:4" x14ac:dyDescent="0.3">
      <c r="A20" t="s">
        <v>815</v>
      </c>
      <c r="B20" s="1"/>
      <c r="C20" s="12" t="s">
        <v>554</v>
      </c>
      <c r="D20" s="36" t="str">
        <f>IF(AND(LEN(B19)&gt;0,LEN(B20)=0),"This is a required field","")</f>
        <v/>
      </c>
    </row>
    <row r="21" spans="1:4" x14ac:dyDescent="0.3">
      <c r="A21" t="s">
        <v>816</v>
      </c>
      <c r="B21" s="1"/>
      <c r="C21" s="12" t="s">
        <v>554</v>
      </c>
      <c r="D21" s="36" t="str">
        <f>IF(AND(LEN(B19)&gt;0,LEN(B21)=0),"This is a required field","")</f>
        <v/>
      </c>
    </row>
    <row r="22" spans="1:4" x14ac:dyDescent="0.3">
      <c r="A22" t="s">
        <v>817</v>
      </c>
      <c r="B22" s="1"/>
      <c r="C22" s="12" t="s">
        <v>554</v>
      </c>
      <c r="D22" s="36" t="str">
        <f>IF(AND(LEN(B19)&gt;0,LEN(B22)=0),"This is a required field","")</f>
        <v/>
      </c>
    </row>
    <row r="23" spans="1:4" x14ac:dyDescent="0.3">
      <c r="A23" t="s">
        <v>818</v>
      </c>
      <c r="B23" s="1"/>
      <c r="C23" s="12" t="s">
        <v>554</v>
      </c>
      <c r="D23" s="36" t="str">
        <f>IF(AND(LEN(B19)&gt;0,LEN(B23)=0),"This is a required field","")</f>
        <v/>
      </c>
    </row>
    <row r="24" spans="1:4" x14ac:dyDescent="0.3">
      <c r="A24" t="s">
        <v>819</v>
      </c>
      <c r="B24" s="1"/>
      <c r="C24" s="12" t="s">
        <v>554</v>
      </c>
      <c r="D24" s="36" t="str">
        <f>IF(AND(LEN(B19)&gt;0,LEN(B24)=0),"This is a required field","")</f>
        <v/>
      </c>
    </row>
    <row r="25" spans="1:4" x14ac:dyDescent="0.3">
      <c r="C25" s="12" t="s">
        <v>554</v>
      </c>
    </row>
    <row r="26" spans="1:4" x14ac:dyDescent="0.3">
      <c r="A26" t="s">
        <v>820</v>
      </c>
      <c r="B26" s="1"/>
      <c r="C26" s="12" t="s">
        <v>554</v>
      </c>
      <c r="D26" s="36"/>
    </row>
    <row r="27" spans="1:4" x14ac:dyDescent="0.3">
      <c r="A27" t="s">
        <v>821</v>
      </c>
      <c r="B27" s="1"/>
      <c r="C27" s="12" t="s">
        <v>554</v>
      </c>
      <c r="D27" s="36" t="str">
        <f>IF(AND(LEN(B26)&gt;0,LEN(B27)=0),"This is a required field","")</f>
        <v/>
      </c>
    </row>
    <row r="28" spans="1:4" x14ac:dyDescent="0.3">
      <c r="A28" t="s">
        <v>822</v>
      </c>
      <c r="B28" s="1"/>
      <c r="C28" s="12" t="s">
        <v>554</v>
      </c>
      <c r="D28" s="36" t="str">
        <f>IF(AND(LEN(B26)&gt;0,LEN(B28)=0),"This is a required field","")</f>
        <v/>
      </c>
    </row>
    <row r="29" spans="1:4" x14ac:dyDescent="0.3">
      <c r="A29" t="s">
        <v>823</v>
      </c>
      <c r="B29" s="1"/>
      <c r="C29" s="12" t="s">
        <v>554</v>
      </c>
      <c r="D29" s="36" t="str">
        <f>IF(AND(LEN(B26)&gt;0,LEN(B29)=0),"This is a required field","")</f>
        <v/>
      </c>
    </row>
    <row r="30" spans="1:4" x14ac:dyDescent="0.3">
      <c r="A30" t="s">
        <v>824</v>
      </c>
      <c r="B30" s="1"/>
      <c r="C30" s="12" t="s">
        <v>554</v>
      </c>
      <c r="D30" s="36" t="str">
        <f>IF(AND(LEN(B26)&gt;0,LEN(B30)=0),"This is a required field","")</f>
        <v/>
      </c>
    </row>
    <row r="31" spans="1:4" x14ac:dyDescent="0.3">
      <c r="A31" t="s">
        <v>825</v>
      </c>
      <c r="B31" s="1"/>
      <c r="C31" s="12" t="s">
        <v>554</v>
      </c>
      <c r="D31" s="36" t="str">
        <f>IF(AND(LEN(B26)&gt;0,LEN(B31)=0),"This is a required field","")</f>
        <v/>
      </c>
    </row>
    <row r="32" spans="1:4" x14ac:dyDescent="0.3">
      <c r="C32" s="12" t="s">
        <v>554</v>
      </c>
    </row>
    <row r="33" spans="1:4" x14ac:dyDescent="0.3">
      <c r="A33" t="s">
        <v>826</v>
      </c>
      <c r="B33" s="1"/>
      <c r="C33" s="12" t="s">
        <v>554</v>
      </c>
      <c r="D33" s="36"/>
    </row>
    <row r="34" spans="1:4" x14ac:dyDescent="0.3">
      <c r="A34" t="s">
        <v>827</v>
      </c>
      <c r="B34" s="1"/>
      <c r="C34" s="12" t="s">
        <v>554</v>
      </c>
      <c r="D34" s="36" t="str">
        <f>IF(AND(LEN(B33)&gt;0,LEN(B34)=0),"This is a required field","")</f>
        <v/>
      </c>
    </row>
    <row r="35" spans="1:4" x14ac:dyDescent="0.3">
      <c r="A35" t="s">
        <v>828</v>
      </c>
      <c r="B35" s="1"/>
      <c r="C35" s="12" t="s">
        <v>554</v>
      </c>
      <c r="D35" s="36" t="str">
        <f>IF(AND(LEN(B33)&gt;0,LEN(B35)=0),"This is a required field","")</f>
        <v/>
      </c>
    </row>
    <row r="36" spans="1:4" x14ac:dyDescent="0.3">
      <c r="A36" t="s">
        <v>829</v>
      </c>
      <c r="B36" s="1"/>
      <c r="C36" s="12" t="s">
        <v>554</v>
      </c>
      <c r="D36" s="36" t="str">
        <f>IF(AND(LEN(B33)&gt;0,LEN(B36)=0),"This is a required field","")</f>
        <v/>
      </c>
    </row>
    <row r="37" spans="1:4" x14ac:dyDescent="0.3">
      <c r="A37" t="s">
        <v>830</v>
      </c>
      <c r="B37" s="1"/>
      <c r="C37" s="12" t="s">
        <v>554</v>
      </c>
      <c r="D37" s="36" t="str">
        <f>IF(AND(LEN(B33)&gt;0,LEN(B37)=0),"This is a required field","")</f>
        <v/>
      </c>
    </row>
    <row r="38" spans="1:4" x14ac:dyDescent="0.3">
      <c r="A38" t="s">
        <v>831</v>
      </c>
      <c r="B38" s="1"/>
      <c r="C38" s="12" t="s">
        <v>554</v>
      </c>
      <c r="D38" s="36" t="str">
        <f>IF(AND(LEN(B33)&gt;0,LEN(B38)=0),"This is a required field","")</f>
        <v/>
      </c>
    </row>
    <row r="39" spans="1:4" x14ac:dyDescent="0.3">
      <c r="C39" s="12" t="s">
        <v>554</v>
      </c>
    </row>
    <row r="40" spans="1:4" x14ac:dyDescent="0.3">
      <c r="A40" t="s">
        <v>832</v>
      </c>
      <c r="B40" s="1"/>
      <c r="C40" s="12" t="s">
        <v>554</v>
      </c>
      <c r="D40" s="36"/>
    </row>
    <row r="41" spans="1:4" x14ac:dyDescent="0.3">
      <c r="A41" t="s">
        <v>833</v>
      </c>
      <c r="B41" s="1"/>
      <c r="C41" s="12" t="s">
        <v>554</v>
      </c>
      <c r="D41" s="36" t="str">
        <f>IF(AND(LEN(B40)&gt;0,LEN(B41)=0),"This is a required field","")</f>
        <v/>
      </c>
    </row>
    <row r="42" spans="1:4" x14ac:dyDescent="0.3">
      <c r="A42" t="s">
        <v>834</v>
      </c>
      <c r="B42" s="1"/>
      <c r="C42" s="12" t="s">
        <v>554</v>
      </c>
      <c r="D42" s="36" t="str">
        <f>IF(AND(LEN(B40)&gt;0,LEN(B42)=0),"This is a required field","")</f>
        <v/>
      </c>
    </row>
    <row r="43" spans="1:4" x14ac:dyDescent="0.3">
      <c r="A43" t="s">
        <v>835</v>
      </c>
      <c r="B43" s="1"/>
      <c r="C43" s="12" t="s">
        <v>554</v>
      </c>
      <c r="D43" s="36" t="str">
        <f>IF(AND(LEN(B40)&gt;0,LEN(B43)=0),"This is a required field","")</f>
        <v/>
      </c>
    </row>
    <row r="44" spans="1:4" x14ac:dyDescent="0.3">
      <c r="A44" t="s">
        <v>836</v>
      </c>
      <c r="B44" s="1"/>
      <c r="C44" s="12" t="s">
        <v>554</v>
      </c>
      <c r="D44" s="36" t="str">
        <f>IF(AND(LEN(B40)&gt;0,LEN(B44)=0),"This is a required field","")</f>
        <v/>
      </c>
    </row>
    <row r="45" spans="1:4" x14ac:dyDescent="0.3">
      <c r="A45" t="s">
        <v>837</v>
      </c>
      <c r="B45" s="1"/>
      <c r="C45" s="12" t="s">
        <v>554</v>
      </c>
      <c r="D45" s="36" t="str">
        <f>IF(AND(LEN(B40)&gt;0,LEN(B45)=0),"This is a required field","")</f>
        <v/>
      </c>
    </row>
    <row r="46" spans="1:4" x14ac:dyDescent="0.3">
      <c r="C46" s="12" t="s">
        <v>554</v>
      </c>
    </row>
    <row r="47" spans="1:4" ht="30.75" customHeight="1" x14ac:dyDescent="0.3">
      <c r="A47" s="131" t="s">
        <v>838</v>
      </c>
      <c r="B47" s="131"/>
      <c r="C47" s="12" t="s">
        <v>554</v>
      </c>
    </row>
    <row r="48" spans="1:4" x14ac:dyDescent="0.3">
      <c r="A48" t="s">
        <v>839</v>
      </c>
      <c r="B48" s="1"/>
      <c r="C48" s="12" t="s">
        <v>554</v>
      </c>
    </row>
    <row r="49" spans="1:8" ht="166.5" customHeight="1" x14ac:dyDescent="0.3">
      <c r="A49" s="33" t="s">
        <v>840</v>
      </c>
      <c r="B49" s="37"/>
      <c r="C49" s="12" t="s">
        <v>554</v>
      </c>
    </row>
    <row r="50" spans="1:8" x14ac:dyDescent="0.3">
      <c r="A50" s="36" t="str">
        <f>IF(AND(B48="Yes",LEN(B49)=0),"Please list the sources you are aware of","")</f>
        <v/>
      </c>
      <c r="C50" s="12" t="s">
        <v>554</v>
      </c>
    </row>
    <row r="51" spans="1:8" x14ac:dyDescent="0.3">
      <c r="A51" s="23" t="s">
        <v>841</v>
      </c>
      <c r="C51" s="12" t="s">
        <v>554</v>
      </c>
      <c r="D51" s="25"/>
      <c r="E51" s="25"/>
      <c r="F51" s="25"/>
      <c r="G51" s="25"/>
      <c r="H51" s="25"/>
    </row>
    <row r="52" spans="1:8" x14ac:dyDescent="0.3">
      <c r="A52" s="23"/>
      <c r="C52" s="12" t="s">
        <v>554</v>
      </c>
      <c r="D52" s="25"/>
      <c r="E52" s="25"/>
      <c r="F52" s="25"/>
      <c r="G52" s="25"/>
      <c r="H52" s="25"/>
    </row>
    <row r="53" spans="1:8" ht="60.75" customHeight="1" x14ac:dyDescent="0.3">
      <c r="A53" s="131" t="s">
        <v>842</v>
      </c>
      <c r="B53" s="131"/>
      <c r="C53" s="12" t="s">
        <v>554</v>
      </c>
    </row>
    <row r="54" spans="1:8" ht="15" customHeight="1" x14ac:dyDescent="0.3">
      <c r="A54" t="s">
        <v>843</v>
      </c>
      <c r="B54" s="1"/>
      <c r="C54" s="12" t="s">
        <v>554</v>
      </c>
    </row>
    <row r="55" spans="1:8" x14ac:dyDescent="0.3">
      <c r="A55" s="36" t="str">
        <f>IF(LEN(B54)=0,"A response to this question is required","")</f>
        <v>A response to this question is required</v>
      </c>
      <c r="C55" s="12" t="s">
        <v>554</v>
      </c>
    </row>
    <row r="56" spans="1:8" x14ac:dyDescent="0.3">
      <c r="C56" s="12" t="s">
        <v>554</v>
      </c>
    </row>
    <row r="57" spans="1:8" x14ac:dyDescent="0.3">
      <c r="C57" s="12" t="s">
        <v>554</v>
      </c>
    </row>
    <row r="58" spans="1:8" x14ac:dyDescent="0.3">
      <c r="A58" s="131" t="s">
        <v>844</v>
      </c>
      <c r="B58" s="131"/>
      <c r="C58" s="12" t="s">
        <v>554</v>
      </c>
    </row>
    <row r="59" spans="1:8" x14ac:dyDescent="0.3">
      <c r="A59" t="s">
        <v>845</v>
      </c>
      <c r="B59" s="1"/>
      <c r="C59" s="12" t="s">
        <v>554</v>
      </c>
    </row>
    <row r="60" spans="1:8" x14ac:dyDescent="0.3">
      <c r="B60" s="24"/>
      <c r="C60" s="12" t="s">
        <v>554</v>
      </c>
    </row>
    <row r="61" spans="1:8" x14ac:dyDescent="0.3">
      <c r="B61" s="24"/>
      <c r="C61" s="12" t="s">
        <v>554</v>
      </c>
    </row>
    <row r="62" spans="1:8" ht="120.75" customHeight="1" x14ac:dyDescent="0.3">
      <c r="A62" s="131" t="s">
        <v>846</v>
      </c>
      <c r="B62" s="131"/>
      <c r="C62" s="12" t="s">
        <v>554</v>
      </c>
    </row>
    <row r="63" spans="1:8" x14ac:dyDescent="0.3">
      <c r="A63" t="s">
        <v>847</v>
      </c>
      <c r="B63" s="1"/>
      <c r="C63" s="12" t="s">
        <v>554</v>
      </c>
    </row>
    <row r="64" spans="1:8" x14ac:dyDescent="0.3">
      <c r="A64" s="36" t="str">
        <f>IF(LEN(B63)=0,"A response to this question is required","")</f>
        <v>A response to this question is required</v>
      </c>
      <c r="C64" s="12" t="s">
        <v>554</v>
      </c>
    </row>
    <row r="65" spans="1:3" x14ac:dyDescent="0.3">
      <c r="C65" s="12" t="s">
        <v>554</v>
      </c>
    </row>
    <row r="66" spans="1:3" x14ac:dyDescent="0.3">
      <c r="C66" s="12" t="s">
        <v>554</v>
      </c>
    </row>
    <row r="67" spans="1:3" ht="44.25" customHeight="1" x14ac:dyDescent="0.3">
      <c r="A67" s="131" t="s">
        <v>848</v>
      </c>
      <c r="B67" s="131"/>
      <c r="C67" s="12" t="s">
        <v>554</v>
      </c>
    </row>
    <row r="68" spans="1:3" x14ac:dyDescent="0.3">
      <c r="A68" t="s">
        <v>849</v>
      </c>
      <c r="B68" s="1"/>
      <c r="C68" s="12" t="s">
        <v>554</v>
      </c>
    </row>
    <row r="69" spans="1:3" x14ac:dyDescent="0.3">
      <c r="C69" s="12" t="s">
        <v>554</v>
      </c>
    </row>
    <row r="70" spans="1:3" x14ac:dyDescent="0.3">
      <c r="A70" s="23" t="s">
        <v>850</v>
      </c>
      <c r="C70" s="12" t="s">
        <v>554</v>
      </c>
    </row>
    <row r="71" spans="1:3" x14ac:dyDescent="0.3">
      <c r="A71" t="s">
        <v>851</v>
      </c>
      <c r="B71" s="1"/>
      <c r="C71" s="12" t="s">
        <v>554</v>
      </c>
    </row>
    <row r="72" spans="1:3" x14ac:dyDescent="0.3">
      <c r="C72" s="12" t="s">
        <v>554</v>
      </c>
    </row>
    <row r="73" spans="1:3" ht="30" customHeight="1" x14ac:dyDescent="0.3">
      <c r="A73" s="131" t="s">
        <v>852</v>
      </c>
      <c r="B73" s="131"/>
      <c r="C73" s="12" t="s">
        <v>554</v>
      </c>
    </row>
    <row r="74" spans="1:3" x14ac:dyDescent="0.3">
      <c r="A74" t="s">
        <v>853</v>
      </c>
      <c r="B74" s="1"/>
      <c r="C74" s="12" t="s">
        <v>554</v>
      </c>
    </row>
    <row r="75" spans="1:3" x14ac:dyDescent="0.3">
      <c r="A75" s="36" t="str">
        <f>IF(LEN(B74)=0,"A response to this question is required","")</f>
        <v>A response to this question is required</v>
      </c>
      <c r="C75" s="12" t="s">
        <v>554</v>
      </c>
    </row>
    <row r="76" spans="1:3" x14ac:dyDescent="0.3">
      <c r="C76" s="12" t="s">
        <v>554</v>
      </c>
    </row>
    <row r="77" spans="1:3" x14ac:dyDescent="0.3">
      <c r="C77" s="12" t="s">
        <v>554</v>
      </c>
    </row>
    <row r="78" spans="1:3" x14ac:dyDescent="0.3">
      <c r="C78" s="12" t="s">
        <v>554</v>
      </c>
    </row>
    <row r="79" spans="1:3" x14ac:dyDescent="0.3">
      <c r="C79" s="12" t="s">
        <v>554</v>
      </c>
    </row>
    <row r="80" spans="1:3" x14ac:dyDescent="0.3">
      <c r="C80" s="12" t="s">
        <v>554</v>
      </c>
    </row>
    <row r="81" spans="1:3" x14ac:dyDescent="0.3">
      <c r="A81" s="31" t="s">
        <v>554</v>
      </c>
      <c r="B81" s="31" t="s">
        <v>554</v>
      </c>
      <c r="C81" s="12" t="s">
        <v>554</v>
      </c>
    </row>
  </sheetData>
  <sheetProtection algorithmName="SHA-512" hashValue="oIG3K1HezbR6QVL31qF5Z+O1CzVOJKpymxb5105kAixWJfco6HzdZE+FN8Cz4hK4vGdzWduhrNkt/7oZPwMKXQ==" saltValue="6xaJi/sx13Mo8HoSVjogcw==" spinCount="100000" sheet="1" objects="1" scenarios="1"/>
  <mergeCells count="9">
    <mergeCell ref="A2:B2"/>
    <mergeCell ref="A3:B3"/>
    <mergeCell ref="A6:B6"/>
    <mergeCell ref="A67:B67"/>
    <mergeCell ref="A73:B73"/>
    <mergeCell ref="A47:B47"/>
    <mergeCell ref="A53:B53"/>
    <mergeCell ref="A58:B58"/>
    <mergeCell ref="A62:B62"/>
  </mergeCells>
  <dataValidations count="1">
    <dataValidation type="list" allowBlank="1" showInputMessage="1" showErrorMessage="1" sqref="B59" xr:uid="{0CDD6EC7-0208-4A89-AAAC-9DD6DD9FC836}">
      <formula1>$J$7:$J$9</formula1>
    </dataValidation>
  </dataValidations>
  <pageMargins left="0.7" right="0.7" top="0.75" bottom="0.75" header="0.3" footer="0.3"/>
  <pageSetup scale="68" fitToHeight="0" orientation="portrait" r:id="rId1"/>
  <headerFooter>
    <oddFooter>&amp;LAdditional information, page &amp;P&amp;C&amp;F&amp;R&amp;D &amp;T</oddFooter>
  </headerFooter>
  <rowBreaks count="1" manualBreakCount="1">
    <brk id="46" max="1" man="1"/>
  </rowBreaks>
  <extLst>
    <ext xmlns:x14="http://schemas.microsoft.com/office/spreadsheetml/2009/9/main" uri="{CCE6A557-97BC-4b89-ADB6-D9C93CAAB3DF}">
      <x14:dataValidations xmlns:xm="http://schemas.microsoft.com/office/excel/2006/main" count="2">
        <x14:dataValidation type="list" allowBlank="1" showInputMessage="1" showErrorMessage="1" xr:uid="{28CC8EF4-D39F-41DF-9E26-BE34CCBC96B6}">
          <x14:formula1>
            <xm:f>'#1,2,3'!$E$15:$E$16</xm:f>
          </x14:formula1>
          <xm:sqref>B54 B48 B63 B68 B74 B71</xm:sqref>
        </x14:dataValidation>
        <x14:dataValidation type="list" allowBlank="1" showInputMessage="1" showErrorMessage="1" xr:uid="{0C2A22F4-C821-4DC7-B262-E73BF58189A6}">
          <x14:formula1>
            <xm:f>Var!$J$15:$J$16</xm:f>
          </x14:formula1>
          <xm:sqref>A2:B2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D351F-652C-49CC-8BD9-8547AB37DFDD}">
  <sheetPr codeName="Sheet5">
    <pageSetUpPr fitToPage="1"/>
  </sheetPr>
  <dimension ref="A1:O807"/>
  <sheetViews>
    <sheetView topLeftCell="B1" zoomScale="85" zoomScaleNormal="85" workbookViewId="0">
      <pane ySplit="6" topLeftCell="A7" activePane="bottomLeft" state="frozen"/>
      <selection pane="bottomLeft" activeCell="B8" sqref="B8"/>
    </sheetView>
  </sheetViews>
  <sheetFormatPr defaultColWidth="9.109375" defaultRowHeight="14.4" x14ac:dyDescent="0.3"/>
  <cols>
    <col min="1" max="1" width="10" style="3" customWidth="1"/>
    <col min="2" max="2" width="49.109375" style="3" customWidth="1"/>
    <col min="3" max="3" width="25" style="3" customWidth="1"/>
    <col min="4" max="14" width="15.6640625" style="3" customWidth="1"/>
    <col min="15" max="16384" width="9.109375" style="3"/>
  </cols>
  <sheetData>
    <row r="1" spans="1:15" customFormat="1" ht="13.95" customHeight="1" x14ac:dyDescent="0.3">
      <c r="A1" s="31" t="s">
        <v>520</v>
      </c>
      <c r="B1" s="31" t="s">
        <v>520</v>
      </c>
      <c r="C1" s="31" t="s">
        <v>520</v>
      </c>
      <c r="D1" s="31" t="s">
        <v>520</v>
      </c>
      <c r="E1" s="31" t="s">
        <v>520</v>
      </c>
      <c r="F1" s="31" t="s">
        <v>520</v>
      </c>
      <c r="G1" s="31" t="s">
        <v>520</v>
      </c>
      <c r="H1" s="31" t="s">
        <v>520</v>
      </c>
      <c r="I1" s="31" t="s">
        <v>520</v>
      </c>
      <c r="J1" s="31" t="s">
        <v>520</v>
      </c>
      <c r="K1" s="31" t="s">
        <v>520</v>
      </c>
      <c r="L1" s="31" t="s">
        <v>520</v>
      </c>
      <c r="M1" s="31" t="s">
        <v>520</v>
      </c>
      <c r="N1" s="31" t="s">
        <v>520</v>
      </c>
      <c r="O1" s="12" t="s">
        <v>554</v>
      </c>
    </row>
    <row r="2" spans="1:15" x14ac:dyDescent="0.3">
      <c r="A2" s="9"/>
      <c r="B2" s="11" t="s">
        <v>854</v>
      </c>
      <c r="C2" s="9"/>
      <c r="D2" s="9"/>
      <c r="E2" s="9"/>
      <c r="F2" s="9"/>
      <c r="G2" s="9"/>
      <c r="H2" s="9"/>
      <c r="I2" s="9"/>
      <c r="J2" s="9"/>
      <c r="K2" s="9"/>
      <c r="L2" s="9"/>
      <c r="M2" s="9"/>
      <c r="N2" s="9"/>
      <c r="O2" s="12" t="s">
        <v>554</v>
      </c>
    </row>
    <row r="3" spans="1:15" x14ac:dyDescent="0.3">
      <c r="A3" s="9"/>
      <c r="B3" s="9" t="str">
        <f>InvestigationTitle&amp;";  Inv No(s).: "&amp;InvestigationNumber&amp;" ("&amp;InvestigationPhase&amp;")"</f>
        <v>Metal Lockers from China;  Inv No(s).: 701-TA-656 and 731-TA-1533 (Review)</v>
      </c>
      <c r="C3" s="9"/>
      <c r="D3" s="9"/>
      <c r="E3" s="9"/>
      <c r="F3" s="9"/>
      <c r="G3" s="9"/>
      <c r="H3" s="9"/>
      <c r="I3" s="9"/>
      <c r="J3" s="9"/>
      <c r="K3" s="9"/>
      <c r="L3" s="9"/>
      <c r="M3" s="9"/>
      <c r="N3" s="9"/>
      <c r="O3" s="12" t="s">
        <v>554</v>
      </c>
    </row>
    <row r="4" spans="1:15" ht="25.8" x14ac:dyDescent="0.5">
      <c r="A4" s="9"/>
      <c r="B4" s="15" t="s">
        <v>855</v>
      </c>
      <c r="C4" s="9"/>
      <c r="D4" s="9"/>
      <c r="E4" s="9"/>
      <c r="F4" s="9"/>
      <c r="G4" s="9"/>
      <c r="H4" s="9"/>
      <c r="I4" s="9"/>
      <c r="J4" s="9"/>
      <c r="K4" s="9"/>
      <c r="L4" s="9"/>
      <c r="M4" s="9"/>
      <c r="N4" s="9"/>
      <c r="O4" s="12" t="s">
        <v>554</v>
      </c>
    </row>
    <row r="5" spans="1:15" x14ac:dyDescent="0.3">
      <c r="A5" s="9"/>
      <c r="B5" s="9" t="str">
        <f>"Data submitted by "&amp;Name_Counsel&amp;";   on behalf of interested party:  "&amp;Name_InterestedParty</f>
        <v xml:space="preserve">Data submitted by ;   on behalf of interested party:  </v>
      </c>
      <c r="C5" s="9"/>
      <c r="D5" s="9"/>
      <c r="E5" s="9"/>
      <c r="F5" s="9"/>
      <c r="G5" s="9"/>
      <c r="H5" s="9"/>
      <c r="I5" s="9"/>
      <c r="J5" s="9"/>
      <c r="K5" s="9"/>
      <c r="L5" s="9"/>
      <c r="M5" s="9"/>
      <c r="N5" s="9"/>
      <c r="O5" s="12" t="s">
        <v>554</v>
      </c>
    </row>
    <row r="6" spans="1:15" s="98" customFormat="1" x14ac:dyDescent="0.3">
      <c r="A6" s="10"/>
      <c r="B6" s="10"/>
      <c r="C6" s="10"/>
      <c r="D6" s="10"/>
      <c r="E6" s="10"/>
      <c r="F6" s="10"/>
      <c r="G6" s="10"/>
      <c r="H6" s="10"/>
      <c r="I6" s="10"/>
      <c r="J6" s="10"/>
      <c r="K6" s="10"/>
      <c r="L6" s="10"/>
      <c r="M6" s="10"/>
      <c r="N6" s="10"/>
      <c r="O6" s="12" t="s">
        <v>554</v>
      </c>
    </row>
    <row r="7" spans="1:15" ht="25.2" customHeight="1" x14ac:dyDescent="0.5">
      <c r="A7" s="118"/>
      <c r="B7" s="118"/>
      <c r="C7" s="118"/>
      <c r="D7" s="118"/>
      <c r="E7" s="119" t="s">
        <v>20</v>
      </c>
      <c r="F7" s="119"/>
      <c r="G7" s="118"/>
      <c r="H7" s="118"/>
      <c r="I7" s="118"/>
      <c r="J7" s="118"/>
      <c r="K7" s="118"/>
      <c r="L7" s="118"/>
      <c r="M7" s="118"/>
      <c r="N7" s="118"/>
      <c r="O7" s="12" t="s">
        <v>554</v>
      </c>
    </row>
    <row r="8" spans="1:15" x14ac:dyDescent="0.3">
      <c r="O8" s="12" t="s">
        <v>554</v>
      </c>
    </row>
    <row r="9" spans="1:15" x14ac:dyDescent="0.3">
      <c r="B9" s="7" t="str">
        <f>"SUMMARY TRADE  AND FINANCIAL DATA:  "&amp;YearForCollection</f>
        <v>SUMMARY TRADE  AND FINANCIAL DATA:  2025</v>
      </c>
      <c r="O9" s="12" t="s">
        <v>554</v>
      </c>
    </row>
    <row r="10" spans="1:15" x14ac:dyDescent="0.3">
      <c r="D10" s="69" t="s">
        <v>856</v>
      </c>
      <c r="E10" s="68">
        <f>YearForCollection</f>
        <v>2025</v>
      </c>
      <c r="F10" s="68">
        <f t="shared" ref="F10:N10" si="0">YearForCollection</f>
        <v>2025</v>
      </c>
      <c r="G10" s="68">
        <f t="shared" si="0"/>
        <v>2025</v>
      </c>
      <c r="H10" s="68">
        <f t="shared" si="0"/>
        <v>2025</v>
      </c>
      <c r="I10" s="68">
        <f t="shared" si="0"/>
        <v>2025</v>
      </c>
      <c r="J10" s="68">
        <f t="shared" si="0"/>
        <v>2025</v>
      </c>
      <c r="K10" s="68">
        <f t="shared" si="0"/>
        <v>2025</v>
      </c>
      <c r="L10" s="68">
        <f t="shared" si="0"/>
        <v>2025</v>
      </c>
      <c r="M10" s="68">
        <f t="shared" si="0"/>
        <v>2025</v>
      </c>
      <c r="N10" s="68">
        <f t="shared" si="0"/>
        <v>2025</v>
      </c>
      <c r="O10" s="12" t="s">
        <v>554</v>
      </c>
    </row>
    <row r="11" spans="1:15" x14ac:dyDescent="0.3">
      <c r="D11" s="5" t="s">
        <v>857</v>
      </c>
      <c r="E11" s="5" t="s">
        <v>858</v>
      </c>
      <c r="F11" s="5" t="s">
        <v>859</v>
      </c>
      <c r="G11" s="5" t="s">
        <v>860</v>
      </c>
      <c r="H11" s="5" t="s">
        <v>861</v>
      </c>
      <c r="I11" s="5" t="s">
        <v>862</v>
      </c>
      <c r="J11" s="5" t="s">
        <v>863</v>
      </c>
      <c r="K11" s="5" t="s">
        <v>864</v>
      </c>
      <c r="L11" s="5" t="s">
        <v>865</v>
      </c>
      <c r="M11" s="5" t="s">
        <v>866</v>
      </c>
      <c r="N11" s="5" t="s">
        <v>867</v>
      </c>
      <c r="O11" s="12" t="s">
        <v>554</v>
      </c>
    </row>
    <row r="12" spans="1:15" x14ac:dyDescent="0.3">
      <c r="A12" s="4" t="s">
        <v>868</v>
      </c>
      <c r="B12" s="4" t="s">
        <v>869</v>
      </c>
      <c r="C12" s="4" t="s">
        <v>870</v>
      </c>
      <c r="D12" s="4" t="s">
        <v>871</v>
      </c>
      <c r="E12" s="4" t="str">
        <f>LEFT($C$54,12)</f>
        <v>0</v>
      </c>
      <c r="F12" s="4" t="str">
        <f>LEFT($C$55,12)</f>
        <v>0</v>
      </c>
      <c r="G12" s="4" t="str">
        <f>LEFT($C$56,12)</f>
        <v>0</v>
      </c>
      <c r="H12" s="4" t="str">
        <f>LEFT($C$57,12)</f>
        <v>0</v>
      </c>
      <c r="I12" s="4" t="str">
        <f>LEFT($C$58,12)</f>
        <v>0</v>
      </c>
      <c r="J12" s="4" t="str">
        <f>LEFT($C$59,12)</f>
        <v>0</v>
      </c>
      <c r="K12" s="4" t="str">
        <f>LEFT($C$60,12)</f>
        <v>0</v>
      </c>
      <c r="L12" s="4" t="str">
        <f>LEFT($C$61,12)</f>
        <v>0</v>
      </c>
      <c r="M12" s="4" t="str">
        <f>LEFT($C$62,12)</f>
        <v>0</v>
      </c>
      <c r="N12" s="4" t="str">
        <f>LEFT($C$63,12)</f>
        <v>0</v>
      </c>
      <c r="O12" s="12" t="s">
        <v>554</v>
      </c>
    </row>
    <row r="13" spans="1:15" x14ac:dyDescent="0.3">
      <c r="O13" s="12" t="s">
        <v>554</v>
      </c>
    </row>
    <row r="14" spans="1:15" x14ac:dyDescent="0.3">
      <c r="A14" s="5" t="s">
        <v>872</v>
      </c>
      <c r="B14" s="7" t="s">
        <v>873</v>
      </c>
      <c r="C14" s="3" t="str">
        <f>QuantitiesIn</f>
        <v>pounds</v>
      </c>
      <c r="D14" s="114">
        <f t="shared" ref="D14:D19" si="1">SUM(E14:N14)</f>
        <v>0</v>
      </c>
      <c r="E14" s="103">
        <v>0</v>
      </c>
      <c r="F14" s="103">
        <v>0</v>
      </c>
      <c r="G14" s="103">
        <v>0</v>
      </c>
      <c r="H14" s="103">
        <v>0</v>
      </c>
      <c r="I14" s="103">
        <v>0</v>
      </c>
      <c r="J14" s="103">
        <v>0</v>
      </c>
      <c r="K14" s="103">
        <v>0</v>
      </c>
      <c r="L14" s="103">
        <v>0</v>
      </c>
      <c r="M14" s="103">
        <v>0</v>
      </c>
      <c r="N14" s="103">
        <v>0</v>
      </c>
      <c r="O14" s="12" t="s">
        <v>554</v>
      </c>
    </row>
    <row r="15" spans="1:15" x14ac:dyDescent="0.3">
      <c r="A15" s="5" t="s">
        <v>874</v>
      </c>
      <c r="B15" s="7" t="s">
        <v>875</v>
      </c>
      <c r="C15" s="3" t="str">
        <f>QuantitiesIn</f>
        <v>pounds</v>
      </c>
      <c r="D15" s="114">
        <f t="shared" si="1"/>
        <v>0</v>
      </c>
      <c r="E15" s="103">
        <v>0</v>
      </c>
      <c r="F15" s="103">
        <v>0</v>
      </c>
      <c r="G15" s="103">
        <v>0</v>
      </c>
      <c r="H15" s="103">
        <v>0</v>
      </c>
      <c r="I15" s="103">
        <v>0</v>
      </c>
      <c r="J15" s="103">
        <v>0</v>
      </c>
      <c r="K15" s="103">
        <v>0</v>
      </c>
      <c r="L15" s="103">
        <v>0</v>
      </c>
      <c r="M15" s="103">
        <v>0</v>
      </c>
      <c r="N15" s="103">
        <v>0</v>
      </c>
      <c r="O15" s="12" t="s">
        <v>554</v>
      </c>
    </row>
    <row r="16" spans="1:15" x14ac:dyDescent="0.3">
      <c r="A16" s="5" t="s">
        <v>876</v>
      </c>
      <c r="B16" s="7" t="s">
        <v>877</v>
      </c>
      <c r="C16" s="3" t="str">
        <f>QuantitiesIn</f>
        <v>pounds</v>
      </c>
      <c r="D16" s="114">
        <f t="shared" si="1"/>
        <v>0</v>
      </c>
      <c r="E16" s="103">
        <v>0</v>
      </c>
      <c r="F16" s="103">
        <v>0</v>
      </c>
      <c r="G16" s="103">
        <v>0</v>
      </c>
      <c r="H16" s="103">
        <v>0</v>
      </c>
      <c r="I16" s="103">
        <v>0</v>
      </c>
      <c r="J16" s="103">
        <v>0</v>
      </c>
      <c r="K16" s="103">
        <v>0</v>
      </c>
      <c r="L16" s="103">
        <v>0</v>
      </c>
      <c r="M16" s="103">
        <v>0</v>
      </c>
      <c r="N16" s="103">
        <v>0</v>
      </c>
      <c r="O16" s="12" t="s">
        <v>554</v>
      </c>
    </row>
    <row r="17" spans="1:15" x14ac:dyDescent="0.3">
      <c r="A17" s="5" t="s">
        <v>876</v>
      </c>
      <c r="B17" s="7" t="s">
        <v>878</v>
      </c>
      <c r="C17" s="3" t="str">
        <f>ValuesIn</f>
        <v>dollars</v>
      </c>
      <c r="D17" s="114">
        <f t="shared" si="1"/>
        <v>0</v>
      </c>
      <c r="E17" s="103">
        <v>0</v>
      </c>
      <c r="F17" s="103">
        <v>0</v>
      </c>
      <c r="G17" s="103">
        <v>0</v>
      </c>
      <c r="H17" s="103">
        <v>0</v>
      </c>
      <c r="I17" s="103">
        <v>0</v>
      </c>
      <c r="J17" s="103">
        <v>0</v>
      </c>
      <c r="K17" s="103">
        <v>0</v>
      </c>
      <c r="L17" s="103">
        <v>0</v>
      </c>
      <c r="M17" s="103">
        <v>0</v>
      </c>
      <c r="N17" s="103">
        <v>0</v>
      </c>
      <c r="O17" s="12" t="s">
        <v>554</v>
      </c>
    </row>
    <row r="18" spans="1:15" x14ac:dyDescent="0.3">
      <c r="A18" s="5" t="s">
        <v>879</v>
      </c>
      <c r="B18" s="7" t="s">
        <v>880</v>
      </c>
      <c r="C18" s="3" t="str">
        <f>QuantitiesIn</f>
        <v>pounds</v>
      </c>
      <c r="D18" s="114">
        <f t="shared" si="1"/>
        <v>0</v>
      </c>
      <c r="E18" s="103">
        <v>0</v>
      </c>
      <c r="F18" s="103">
        <v>0</v>
      </c>
      <c r="G18" s="103">
        <v>0</v>
      </c>
      <c r="H18" s="103">
        <v>0</v>
      </c>
      <c r="I18" s="103">
        <v>0</v>
      </c>
      <c r="J18" s="103">
        <v>0</v>
      </c>
      <c r="K18" s="103">
        <v>0</v>
      </c>
      <c r="L18" s="103">
        <v>0</v>
      </c>
      <c r="M18" s="103">
        <v>0</v>
      </c>
      <c r="N18" s="103">
        <v>0</v>
      </c>
      <c r="O18" s="12" t="s">
        <v>554</v>
      </c>
    </row>
    <row r="19" spans="1:15" x14ac:dyDescent="0.3">
      <c r="A19" s="5" t="s">
        <v>879</v>
      </c>
      <c r="B19" s="7" t="s">
        <v>881</v>
      </c>
      <c r="C19" s="3" t="str">
        <f>ValuesIn</f>
        <v>dollars</v>
      </c>
      <c r="D19" s="114">
        <f t="shared" si="1"/>
        <v>0</v>
      </c>
      <c r="E19" s="103">
        <v>0</v>
      </c>
      <c r="F19" s="103">
        <v>0</v>
      </c>
      <c r="G19" s="103">
        <v>0</v>
      </c>
      <c r="H19" s="103">
        <v>0</v>
      </c>
      <c r="I19" s="103">
        <v>0</v>
      </c>
      <c r="J19" s="103">
        <v>0</v>
      </c>
      <c r="K19" s="103">
        <v>0</v>
      </c>
      <c r="L19" s="103">
        <v>0</v>
      </c>
      <c r="M19" s="103">
        <v>0</v>
      </c>
      <c r="N19" s="103">
        <v>0</v>
      </c>
      <c r="O19" s="12" t="s">
        <v>554</v>
      </c>
    </row>
    <row r="20" spans="1:15" x14ac:dyDescent="0.3">
      <c r="A20" s="5" t="s">
        <v>874</v>
      </c>
      <c r="B20" s="7" t="s">
        <v>882</v>
      </c>
      <c r="C20" s="3" t="s">
        <v>883</v>
      </c>
      <c r="D20" s="96"/>
      <c r="E20" s="113">
        <v>0</v>
      </c>
      <c r="F20" s="113">
        <v>0</v>
      </c>
      <c r="G20" s="113">
        <v>0</v>
      </c>
      <c r="H20" s="113">
        <v>0</v>
      </c>
      <c r="I20" s="113">
        <v>0</v>
      </c>
      <c r="J20" s="113">
        <v>0</v>
      </c>
      <c r="K20" s="113">
        <v>0</v>
      </c>
      <c r="L20" s="113">
        <v>0</v>
      </c>
      <c r="M20" s="113">
        <v>0</v>
      </c>
      <c r="N20" s="113">
        <v>0</v>
      </c>
      <c r="O20" s="12" t="s">
        <v>554</v>
      </c>
    </row>
    <row r="21" spans="1:15" x14ac:dyDescent="0.3">
      <c r="A21" s="5"/>
      <c r="B21" s="6" t="str">
        <f>CONCATENATE("Flag:  ",B20)</f>
        <v>Flag:  Estimated share of total U.S. production</v>
      </c>
      <c r="D21" s="41"/>
      <c r="E21" s="123" t="str">
        <f>IF(E15&gt;0,IF(E20&gt;0,"","Missing"),"")</f>
        <v/>
      </c>
      <c r="F21" s="123" t="str">
        <f t="shared" ref="F21:N21" si="2">IF(F15&gt;0,IF(F20&gt;0,"","Missing"),"")</f>
        <v/>
      </c>
      <c r="G21" s="123" t="str">
        <f t="shared" si="2"/>
        <v/>
      </c>
      <c r="H21" s="123" t="str">
        <f t="shared" si="2"/>
        <v/>
      </c>
      <c r="I21" s="123" t="str">
        <f t="shared" si="2"/>
        <v/>
      </c>
      <c r="J21" s="123" t="str">
        <f t="shared" si="2"/>
        <v/>
      </c>
      <c r="K21" s="123" t="str">
        <f t="shared" si="2"/>
        <v/>
      </c>
      <c r="L21" s="123" t="str">
        <f t="shared" si="2"/>
        <v/>
      </c>
      <c r="M21" s="123" t="str">
        <f t="shared" si="2"/>
        <v/>
      </c>
      <c r="N21" s="123" t="str">
        <f t="shared" si="2"/>
        <v/>
      </c>
      <c r="O21" s="12" t="s">
        <v>554</v>
      </c>
    </row>
    <row r="22" spans="1:15" x14ac:dyDescent="0.3">
      <c r="A22" s="5"/>
      <c r="B22" s="7"/>
      <c r="D22" s="41"/>
      <c r="E22" s="24"/>
      <c r="F22" s="24"/>
      <c r="G22" s="24"/>
      <c r="H22" s="24"/>
      <c r="I22" s="24"/>
      <c r="J22" s="24"/>
      <c r="K22" s="24"/>
      <c r="L22" s="24"/>
      <c r="M22" s="24"/>
      <c r="N22" s="24"/>
      <c r="O22" s="12" t="s">
        <v>554</v>
      </c>
    </row>
    <row r="23" spans="1:15" x14ac:dyDescent="0.3">
      <c r="A23" s="5"/>
      <c r="B23" s="3" t="s">
        <v>884</v>
      </c>
      <c r="D23" s="69" t="s">
        <v>856</v>
      </c>
      <c r="E23" s="68">
        <f t="shared" ref="E23:N23" si="3">YearForCollection</f>
        <v>2025</v>
      </c>
      <c r="F23" s="68">
        <f t="shared" si="3"/>
        <v>2025</v>
      </c>
      <c r="G23" s="68">
        <f t="shared" si="3"/>
        <v>2025</v>
      </c>
      <c r="H23" s="68">
        <f t="shared" si="3"/>
        <v>2025</v>
      </c>
      <c r="I23" s="68">
        <f t="shared" si="3"/>
        <v>2025</v>
      </c>
      <c r="J23" s="68">
        <f t="shared" si="3"/>
        <v>2025</v>
      </c>
      <c r="K23" s="68">
        <f t="shared" si="3"/>
        <v>2025</v>
      </c>
      <c r="L23" s="68">
        <f t="shared" si="3"/>
        <v>2025</v>
      </c>
      <c r="M23" s="68">
        <f t="shared" si="3"/>
        <v>2025</v>
      </c>
      <c r="N23" s="68">
        <f t="shared" si="3"/>
        <v>2025</v>
      </c>
      <c r="O23" s="12" t="s">
        <v>554</v>
      </c>
    </row>
    <row r="24" spans="1:15" x14ac:dyDescent="0.3">
      <c r="A24" s="5"/>
      <c r="B24" s="7"/>
      <c r="D24" s="24"/>
      <c r="E24" s="24"/>
      <c r="F24" s="24"/>
      <c r="G24" s="24"/>
      <c r="H24" s="24"/>
      <c r="I24" s="24"/>
      <c r="J24" s="24"/>
      <c r="K24" s="24"/>
      <c r="L24" s="24"/>
      <c r="M24" s="24"/>
      <c r="N24" s="24"/>
      <c r="O24" s="12" t="s">
        <v>554</v>
      </c>
    </row>
    <row r="25" spans="1:15" x14ac:dyDescent="0.3">
      <c r="A25" s="5"/>
      <c r="B25" s="3" t="s">
        <v>885</v>
      </c>
      <c r="C25" s="3" t="s">
        <v>883</v>
      </c>
      <c r="D25" s="99">
        <f t="shared" ref="D25:N25" si="4">IF(D26=0,IF(AND(D15=0,D14=0),0,D15/D14*100),"Error")</f>
        <v>0</v>
      </c>
      <c r="E25" s="99">
        <f t="shared" si="4"/>
        <v>0</v>
      </c>
      <c r="F25" s="99">
        <f t="shared" si="4"/>
        <v>0</v>
      </c>
      <c r="G25" s="99">
        <f t="shared" si="4"/>
        <v>0</v>
      </c>
      <c r="H25" s="99">
        <f t="shared" si="4"/>
        <v>0</v>
      </c>
      <c r="I25" s="99">
        <f t="shared" si="4"/>
        <v>0</v>
      </c>
      <c r="J25" s="99">
        <f t="shared" si="4"/>
        <v>0</v>
      </c>
      <c r="K25" s="99">
        <f t="shared" si="4"/>
        <v>0</v>
      </c>
      <c r="L25" s="99">
        <f t="shared" si="4"/>
        <v>0</v>
      </c>
      <c r="M25" s="99">
        <f t="shared" si="4"/>
        <v>0</v>
      </c>
      <c r="N25" s="99">
        <f t="shared" si="4"/>
        <v>0</v>
      </c>
      <c r="O25" s="12" t="s">
        <v>554</v>
      </c>
    </row>
    <row r="26" spans="1:15" x14ac:dyDescent="0.3">
      <c r="A26" s="5"/>
      <c r="B26" s="6" t="str">
        <f>CONCATENATE("Flag:  ",B25)</f>
        <v>Flag:  Capacity utilization ratio</v>
      </c>
      <c r="C26" s="3" t="s">
        <v>886</v>
      </c>
      <c r="D26" s="100">
        <f>IF(SUM(E26:N26)&gt;0,1,0)</f>
        <v>0</v>
      </c>
      <c r="E26" s="100">
        <f t="shared" ref="E26:N26" si="5">IF(AND(E15=0,E14=0),0,IF(AND(E14=0,E15&gt;0),1,IF((E15/E14-1)&gt;=0.05,1,0)))</f>
        <v>0</v>
      </c>
      <c r="F26" s="100">
        <f t="shared" si="5"/>
        <v>0</v>
      </c>
      <c r="G26" s="100">
        <f t="shared" si="5"/>
        <v>0</v>
      </c>
      <c r="H26" s="100">
        <f t="shared" si="5"/>
        <v>0</v>
      </c>
      <c r="I26" s="100">
        <f t="shared" si="5"/>
        <v>0</v>
      </c>
      <c r="J26" s="100">
        <f t="shared" si="5"/>
        <v>0</v>
      </c>
      <c r="K26" s="100">
        <f t="shared" si="5"/>
        <v>0</v>
      </c>
      <c r="L26" s="100">
        <f t="shared" si="5"/>
        <v>0</v>
      </c>
      <c r="M26" s="100">
        <f t="shared" si="5"/>
        <v>0</v>
      </c>
      <c r="N26" s="100">
        <f t="shared" si="5"/>
        <v>0</v>
      </c>
      <c r="O26" s="12" t="s">
        <v>554</v>
      </c>
    </row>
    <row r="27" spans="1:15" x14ac:dyDescent="0.3">
      <c r="A27" s="5"/>
      <c r="B27" s="3" t="s">
        <v>887</v>
      </c>
      <c r="C27" s="3" t="str">
        <f>AUVsIn</f>
        <v>dollars per pound</v>
      </c>
      <c r="D27" s="101">
        <f>IF(AND(D16=0,D17=0),0,IF(D28&lt;1,(D17*AUVMultiple)/D16,"Missing data"))</f>
        <v>0</v>
      </c>
      <c r="E27" s="101">
        <f>IF(AND(E16=0,E17=0),0,IF(E28&lt;1,(E17*AUVMultiple)/E16,"Missing data"))</f>
        <v>0</v>
      </c>
      <c r="F27" s="101">
        <f t="shared" ref="F27:N27" si="6">IF(AND(F16=0,F17=0),0,IF(F28&lt;1,(F17*AUVMultiple)/F16,"Missing data"))</f>
        <v>0</v>
      </c>
      <c r="G27" s="101">
        <f t="shared" si="6"/>
        <v>0</v>
      </c>
      <c r="H27" s="101">
        <f t="shared" si="6"/>
        <v>0</v>
      </c>
      <c r="I27" s="101">
        <f t="shared" si="6"/>
        <v>0</v>
      </c>
      <c r="J27" s="101">
        <f t="shared" si="6"/>
        <v>0</v>
      </c>
      <c r="K27" s="101">
        <f t="shared" si="6"/>
        <v>0</v>
      </c>
      <c r="L27" s="101">
        <f t="shared" si="6"/>
        <v>0</v>
      </c>
      <c r="M27" s="101">
        <f t="shared" si="6"/>
        <v>0</v>
      </c>
      <c r="N27" s="101">
        <f t="shared" si="6"/>
        <v>0</v>
      </c>
      <c r="O27" s="12" t="s">
        <v>554</v>
      </c>
    </row>
    <row r="28" spans="1:15" x14ac:dyDescent="0.3">
      <c r="A28" s="5"/>
      <c r="B28" s="6" t="str">
        <f>CONCATENATE("Flag:  ",B27)</f>
        <v>Flag:  Commercial sales unit value</v>
      </c>
      <c r="C28" s="3" t="s">
        <v>886</v>
      </c>
      <c r="D28" s="100">
        <f>IF(SUM(E28:N28)&gt;0,1,0)</f>
        <v>0</v>
      </c>
      <c r="E28" s="100">
        <f t="shared" ref="E28:N28" si="7">IF(AND(E16=0,E17=0),0,IF(AND(E16&lt;&gt;0,E17&lt;&gt;0),0,1))</f>
        <v>0</v>
      </c>
      <c r="F28" s="100">
        <f t="shared" si="7"/>
        <v>0</v>
      </c>
      <c r="G28" s="100">
        <f t="shared" si="7"/>
        <v>0</v>
      </c>
      <c r="H28" s="100">
        <f t="shared" si="7"/>
        <v>0</v>
      </c>
      <c r="I28" s="100">
        <f t="shared" si="7"/>
        <v>0</v>
      </c>
      <c r="J28" s="100">
        <f t="shared" si="7"/>
        <v>0</v>
      </c>
      <c r="K28" s="100">
        <f t="shared" si="7"/>
        <v>0</v>
      </c>
      <c r="L28" s="100">
        <f t="shared" si="7"/>
        <v>0</v>
      </c>
      <c r="M28" s="100">
        <f t="shared" si="7"/>
        <v>0</v>
      </c>
      <c r="N28" s="100">
        <f t="shared" si="7"/>
        <v>0</v>
      </c>
      <c r="O28" s="12" t="s">
        <v>554</v>
      </c>
    </row>
    <row r="29" spans="1:15" x14ac:dyDescent="0.3">
      <c r="A29" s="5"/>
      <c r="B29" s="3" t="s">
        <v>888</v>
      </c>
      <c r="C29" s="3" t="str">
        <f>AUVsIn</f>
        <v>dollars per pound</v>
      </c>
      <c r="D29" s="101">
        <f t="shared" ref="D29:N29" si="8">IF(AND(D18=0,D19=0),0,IF(D30&lt;1,(D19*AUVMultiple)/D18,"Missing data"))</f>
        <v>0</v>
      </c>
      <c r="E29" s="101">
        <f t="shared" si="8"/>
        <v>0</v>
      </c>
      <c r="F29" s="101">
        <f t="shared" si="8"/>
        <v>0</v>
      </c>
      <c r="G29" s="101">
        <f t="shared" si="8"/>
        <v>0</v>
      </c>
      <c r="H29" s="101">
        <f t="shared" si="8"/>
        <v>0</v>
      </c>
      <c r="I29" s="101">
        <f t="shared" si="8"/>
        <v>0</v>
      </c>
      <c r="J29" s="101">
        <f t="shared" si="8"/>
        <v>0</v>
      </c>
      <c r="K29" s="101">
        <f t="shared" si="8"/>
        <v>0</v>
      </c>
      <c r="L29" s="101">
        <f t="shared" si="8"/>
        <v>0</v>
      </c>
      <c r="M29" s="101">
        <f t="shared" si="8"/>
        <v>0</v>
      </c>
      <c r="N29" s="101">
        <f t="shared" si="8"/>
        <v>0</v>
      </c>
      <c r="O29" s="12" t="s">
        <v>554</v>
      </c>
    </row>
    <row r="30" spans="1:15" x14ac:dyDescent="0.3">
      <c r="A30" s="5"/>
      <c r="B30" s="6" t="str">
        <f>CONCATENATE("Flag:  ",B29)</f>
        <v>Flag:  IC/TR in the US unit value</v>
      </c>
      <c r="C30" s="3" t="s">
        <v>886</v>
      </c>
      <c r="D30" s="100">
        <f>IF(SUM(E30:N30)&gt;0,1,0)</f>
        <v>0</v>
      </c>
      <c r="E30" s="100">
        <f t="shared" ref="E30:N30" si="9">IF(AND(E18=0,E19=0),0,IF(AND(E18&lt;&gt;0,E19&lt;&gt;0),0,1))</f>
        <v>0</v>
      </c>
      <c r="F30" s="100">
        <f t="shared" si="9"/>
        <v>0</v>
      </c>
      <c r="G30" s="100">
        <f t="shared" si="9"/>
        <v>0</v>
      </c>
      <c r="H30" s="100">
        <f t="shared" si="9"/>
        <v>0</v>
      </c>
      <c r="I30" s="100">
        <f t="shared" si="9"/>
        <v>0</v>
      </c>
      <c r="J30" s="100">
        <f t="shared" si="9"/>
        <v>0</v>
      </c>
      <c r="K30" s="100">
        <f t="shared" si="9"/>
        <v>0</v>
      </c>
      <c r="L30" s="100">
        <f t="shared" si="9"/>
        <v>0</v>
      </c>
      <c r="M30" s="100">
        <f t="shared" si="9"/>
        <v>0</v>
      </c>
      <c r="N30" s="100">
        <f t="shared" si="9"/>
        <v>0</v>
      </c>
      <c r="O30" s="12" t="s">
        <v>554</v>
      </c>
    </row>
    <row r="31" spans="1:15" x14ac:dyDescent="0.3">
      <c r="B31" s="3" t="s">
        <v>889</v>
      </c>
      <c r="C31" s="3" t="str">
        <f>QuantitiesIn</f>
        <v>pounds</v>
      </c>
      <c r="D31" s="100">
        <f>D16+D18</f>
        <v>0</v>
      </c>
      <c r="E31" s="100">
        <f t="shared" ref="E31:N31" si="10">E16+E18</f>
        <v>0</v>
      </c>
      <c r="F31" s="100">
        <f t="shared" si="10"/>
        <v>0</v>
      </c>
      <c r="G31" s="100">
        <f t="shared" si="10"/>
        <v>0</v>
      </c>
      <c r="H31" s="100">
        <f t="shared" si="10"/>
        <v>0</v>
      </c>
      <c r="I31" s="100">
        <f t="shared" si="10"/>
        <v>0</v>
      </c>
      <c r="J31" s="100">
        <f t="shared" si="10"/>
        <v>0</v>
      </c>
      <c r="K31" s="100">
        <f t="shared" si="10"/>
        <v>0</v>
      </c>
      <c r="L31" s="100">
        <f t="shared" si="10"/>
        <v>0</v>
      </c>
      <c r="M31" s="100">
        <f t="shared" si="10"/>
        <v>0</v>
      </c>
      <c r="N31" s="100">
        <f t="shared" si="10"/>
        <v>0</v>
      </c>
      <c r="O31" s="12" t="s">
        <v>554</v>
      </c>
    </row>
    <row r="32" spans="1:15" x14ac:dyDescent="0.3">
      <c r="B32" s="3" t="s">
        <v>890</v>
      </c>
      <c r="C32" s="3" t="str">
        <f>ValuesIn</f>
        <v>dollars</v>
      </c>
      <c r="D32" s="100">
        <f>D17+D19</f>
        <v>0</v>
      </c>
      <c r="E32" s="100">
        <f t="shared" ref="E32:N32" si="11">E17+E19</f>
        <v>0</v>
      </c>
      <c r="F32" s="100">
        <f t="shared" si="11"/>
        <v>0</v>
      </c>
      <c r="G32" s="100">
        <f t="shared" si="11"/>
        <v>0</v>
      </c>
      <c r="H32" s="100">
        <f t="shared" si="11"/>
        <v>0</v>
      </c>
      <c r="I32" s="100">
        <f t="shared" si="11"/>
        <v>0</v>
      </c>
      <c r="J32" s="100">
        <f t="shared" si="11"/>
        <v>0</v>
      </c>
      <c r="K32" s="100">
        <f t="shared" si="11"/>
        <v>0</v>
      </c>
      <c r="L32" s="100">
        <f t="shared" si="11"/>
        <v>0</v>
      </c>
      <c r="M32" s="100">
        <f t="shared" si="11"/>
        <v>0</v>
      </c>
      <c r="N32" s="100">
        <f t="shared" si="11"/>
        <v>0</v>
      </c>
      <c r="O32" s="12" t="s">
        <v>554</v>
      </c>
    </row>
    <row r="33" spans="1:15" x14ac:dyDescent="0.3">
      <c r="B33" s="3" t="s">
        <v>891</v>
      </c>
      <c r="C33" s="3" t="str">
        <f>AUVsIn</f>
        <v>dollars per pound</v>
      </c>
      <c r="D33" s="101">
        <f t="shared" ref="D33:N33" si="12">IF(AND(D31=0,D32=0),0,IF(D34&lt;1,(D32*AUVMultiple)/D31,"Missing data"))</f>
        <v>0</v>
      </c>
      <c r="E33" s="101">
        <f t="shared" si="12"/>
        <v>0</v>
      </c>
      <c r="F33" s="101">
        <f t="shared" si="12"/>
        <v>0</v>
      </c>
      <c r="G33" s="101">
        <f t="shared" si="12"/>
        <v>0</v>
      </c>
      <c r="H33" s="101">
        <f t="shared" si="12"/>
        <v>0</v>
      </c>
      <c r="I33" s="101">
        <f t="shared" si="12"/>
        <v>0</v>
      </c>
      <c r="J33" s="101">
        <f t="shared" si="12"/>
        <v>0</v>
      </c>
      <c r="K33" s="101">
        <f t="shared" si="12"/>
        <v>0</v>
      </c>
      <c r="L33" s="101">
        <f t="shared" si="12"/>
        <v>0</v>
      </c>
      <c r="M33" s="101">
        <f t="shared" si="12"/>
        <v>0</v>
      </c>
      <c r="N33" s="101">
        <f t="shared" si="12"/>
        <v>0</v>
      </c>
      <c r="O33" s="12" t="s">
        <v>554</v>
      </c>
    </row>
    <row r="34" spans="1:15" x14ac:dyDescent="0.3">
      <c r="B34" s="6" t="str">
        <f>CONCATENATE("Flag:  ",B33)</f>
        <v>Flag:  US shipments unit value</v>
      </c>
      <c r="C34" s="3" t="s">
        <v>886</v>
      </c>
      <c r="D34" s="100">
        <f>IF(SUM(E34:N34)&gt;0,1,0)</f>
        <v>0</v>
      </c>
      <c r="E34" s="100">
        <f>IF((E28+E30)&gt;0,1,0)</f>
        <v>0</v>
      </c>
      <c r="F34" s="100">
        <f t="shared" ref="F34:N34" si="13">IF((F28+F30)&gt;0,1,0)</f>
        <v>0</v>
      </c>
      <c r="G34" s="100">
        <f t="shared" si="13"/>
        <v>0</v>
      </c>
      <c r="H34" s="100">
        <f t="shared" si="13"/>
        <v>0</v>
      </c>
      <c r="I34" s="100">
        <f t="shared" si="13"/>
        <v>0</v>
      </c>
      <c r="J34" s="100">
        <f t="shared" si="13"/>
        <v>0</v>
      </c>
      <c r="K34" s="100">
        <f t="shared" si="13"/>
        <v>0</v>
      </c>
      <c r="L34" s="100">
        <f t="shared" si="13"/>
        <v>0</v>
      </c>
      <c r="M34" s="100">
        <f t="shared" si="13"/>
        <v>0</v>
      </c>
      <c r="N34" s="100">
        <f t="shared" si="13"/>
        <v>0</v>
      </c>
      <c r="O34" s="12" t="s">
        <v>554</v>
      </c>
    </row>
    <row r="35" spans="1:15" x14ac:dyDescent="0.3">
      <c r="O35" s="12" t="s">
        <v>554</v>
      </c>
    </row>
    <row r="36" spans="1:15" x14ac:dyDescent="0.3">
      <c r="D36" s="69" t="s">
        <v>856</v>
      </c>
      <c r="E36" s="68">
        <f t="shared" ref="E36:N36" si="14">YearForCollection</f>
        <v>2025</v>
      </c>
      <c r="F36" s="68">
        <f t="shared" si="14"/>
        <v>2025</v>
      </c>
      <c r="G36" s="68">
        <f t="shared" si="14"/>
        <v>2025</v>
      </c>
      <c r="H36" s="68">
        <f t="shared" si="14"/>
        <v>2025</v>
      </c>
      <c r="I36" s="68">
        <f t="shared" si="14"/>
        <v>2025</v>
      </c>
      <c r="J36" s="68">
        <f t="shared" si="14"/>
        <v>2025</v>
      </c>
      <c r="K36" s="68">
        <f t="shared" si="14"/>
        <v>2025</v>
      </c>
      <c r="L36" s="68">
        <f t="shared" si="14"/>
        <v>2025</v>
      </c>
      <c r="M36" s="68">
        <f t="shared" si="14"/>
        <v>2025</v>
      </c>
      <c r="N36" s="68">
        <f t="shared" si="14"/>
        <v>2025</v>
      </c>
      <c r="O36" s="12" t="s">
        <v>554</v>
      </c>
    </row>
    <row r="37" spans="1:15" x14ac:dyDescent="0.3">
      <c r="D37" s="5" t="s">
        <v>857</v>
      </c>
      <c r="E37" s="5" t="s">
        <v>858</v>
      </c>
      <c r="F37" s="5" t="s">
        <v>859</v>
      </c>
      <c r="G37" s="5" t="s">
        <v>860</v>
      </c>
      <c r="H37" s="5" t="s">
        <v>861</v>
      </c>
      <c r="I37" s="5" t="s">
        <v>862</v>
      </c>
      <c r="J37" s="5" t="s">
        <v>863</v>
      </c>
      <c r="K37" s="5" t="s">
        <v>864</v>
      </c>
      <c r="L37" s="5" t="s">
        <v>865</v>
      </c>
      <c r="M37" s="5" t="s">
        <v>866</v>
      </c>
      <c r="N37" s="5" t="s">
        <v>867</v>
      </c>
      <c r="O37" s="12" t="s">
        <v>554</v>
      </c>
    </row>
    <row r="38" spans="1:15" x14ac:dyDescent="0.3">
      <c r="A38" s="4" t="s">
        <v>868</v>
      </c>
      <c r="B38" s="4" t="s">
        <v>869</v>
      </c>
      <c r="C38" s="4" t="s">
        <v>870</v>
      </c>
      <c r="D38" s="4" t="s">
        <v>871</v>
      </c>
      <c r="E38" s="4" t="str">
        <f>LEFT($C$54,15)</f>
        <v>0</v>
      </c>
      <c r="F38" s="4" t="str">
        <f>LEFT($C$55,15)</f>
        <v>0</v>
      </c>
      <c r="G38" s="4" t="str">
        <f>LEFT($C$56,15)</f>
        <v>0</v>
      </c>
      <c r="H38" s="4" t="str">
        <f>LEFT($C$57,15)</f>
        <v>0</v>
      </c>
      <c r="I38" s="4" t="str">
        <f>LEFT($C$58,15)</f>
        <v>0</v>
      </c>
      <c r="J38" s="4" t="str">
        <f>LEFT($C$59,15)</f>
        <v>0</v>
      </c>
      <c r="K38" s="4" t="str">
        <f>LEFT($C$60,15)</f>
        <v>0</v>
      </c>
      <c r="L38" s="4" t="str">
        <f>LEFT($C$61,15)</f>
        <v>0</v>
      </c>
      <c r="M38" s="4" t="str">
        <f>LEFT($C$62,15)</f>
        <v>0</v>
      </c>
      <c r="N38" s="4" t="str">
        <f>LEFT($C$63,15)</f>
        <v>0</v>
      </c>
      <c r="O38" s="12" t="s">
        <v>554</v>
      </c>
    </row>
    <row r="39" spans="1:15" x14ac:dyDescent="0.3">
      <c r="O39" s="12" t="s">
        <v>554</v>
      </c>
    </row>
    <row r="40" spans="1:15" x14ac:dyDescent="0.3">
      <c r="A40" s="5"/>
      <c r="B40" s="7" t="s">
        <v>892</v>
      </c>
      <c r="C40" s="40" t="s">
        <v>893</v>
      </c>
      <c r="D40" s="40" t="s">
        <v>329</v>
      </c>
      <c r="E40" s="39">
        <v>1</v>
      </c>
      <c r="F40" s="39">
        <v>1</v>
      </c>
      <c r="G40" s="39">
        <v>1</v>
      </c>
      <c r="H40" s="39">
        <v>1</v>
      </c>
      <c r="I40" s="39">
        <v>1</v>
      </c>
      <c r="J40" s="39">
        <v>1</v>
      </c>
      <c r="K40" s="39">
        <v>1</v>
      </c>
      <c r="L40" s="39">
        <v>1</v>
      </c>
      <c r="M40" s="39">
        <v>1</v>
      </c>
      <c r="N40" s="39">
        <v>1</v>
      </c>
      <c r="O40" s="12" t="s">
        <v>554</v>
      </c>
    </row>
    <row r="41" spans="1:15" x14ac:dyDescent="0.3">
      <c r="A41" s="5" t="s">
        <v>894</v>
      </c>
      <c r="B41" s="7" t="s">
        <v>895</v>
      </c>
      <c r="C41" s="3" t="str">
        <f>ValuesIn</f>
        <v>dollars</v>
      </c>
      <c r="D41" s="102">
        <f>SUM(E41:N41)</f>
        <v>0</v>
      </c>
      <c r="E41" s="103">
        <v>0</v>
      </c>
      <c r="F41" s="103">
        <v>0</v>
      </c>
      <c r="G41" s="103">
        <v>0</v>
      </c>
      <c r="H41" s="103">
        <v>0</v>
      </c>
      <c r="I41" s="103">
        <v>0</v>
      </c>
      <c r="J41" s="103">
        <v>0</v>
      </c>
      <c r="K41" s="103">
        <v>0</v>
      </c>
      <c r="L41" s="103">
        <v>0</v>
      </c>
      <c r="M41" s="103">
        <v>0</v>
      </c>
      <c r="N41" s="103">
        <v>0</v>
      </c>
      <c r="O41" s="12" t="s">
        <v>554</v>
      </c>
    </row>
    <row r="42" spans="1:15" x14ac:dyDescent="0.3">
      <c r="A42" s="5" t="s">
        <v>894</v>
      </c>
      <c r="B42" s="7" t="s">
        <v>896</v>
      </c>
      <c r="C42" s="3" t="str">
        <f>ValuesIn</f>
        <v>dollars</v>
      </c>
      <c r="D42" s="102">
        <f>SUM(E42:N42)</f>
        <v>0</v>
      </c>
      <c r="E42" s="103">
        <v>0</v>
      </c>
      <c r="F42" s="103">
        <v>0</v>
      </c>
      <c r="G42" s="103">
        <v>0</v>
      </c>
      <c r="H42" s="103">
        <v>0</v>
      </c>
      <c r="I42" s="103">
        <v>0</v>
      </c>
      <c r="J42" s="103">
        <v>0</v>
      </c>
      <c r="K42" s="103">
        <v>0</v>
      </c>
      <c r="L42" s="103">
        <v>0</v>
      </c>
      <c r="M42" s="103">
        <v>0</v>
      </c>
      <c r="N42" s="103">
        <v>0</v>
      </c>
      <c r="O42" s="12" t="s">
        <v>554</v>
      </c>
    </row>
    <row r="43" spans="1:15" x14ac:dyDescent="0.3">
      <c r="A43" s="5" t="s">
        <v>894</v>
      </c>
      <c r="B43" s="3" t="s">
        <v>897</v>
      </c>
      <c r="C43" s="3" t="str">
        <f>ValuesIn</f>
        <v>dollars</v>
      </c>
      <c r="D43" s="104">
        <f>SUM(E43:N43)</f>
        <v>0</v>
      </c>
      <c r="E43" s="104">
        <f t="shared" ref="E43:N43" si="15">E41-E42</f>
        <v>0</v>
      </c>
      <c r="F43" s="104">
        <f t="shared" si="15"/>
        <v>0</v>
      </c>
      <c r="G43" s="104">
        <f t="shared" si="15"/>
        <v>0</v>
      </c>
      <c r="H43" s="104">
        <f t="shared" si="15"/>
        <v>0</v>
      </c>
      <c r="I43" s="104">
        <f t="shared" si="15"/>
        <v>0</v>
      </c>
      <c r="J43" s="104">
        <f t="shared" si="15"/>
        <v>0</v>
      </c>
      <c r="K43" s="104">
        <f t="shared" si="15"/>
        <v>0</v>
      </c>
      <c r="L43" s="104">
        <f t="shared" si="15"/>
        <v>0</v>
      </c>
      <c r="M43" s="104">
        <f t="shared" si="15"/>
        <v>0</v>
      </c>
      <c r="N43" s="104">
        <f t="shared" si="15"/>
        <v>0</v>
      </c>
      <c r="O43" s="12" t="s">
        <v>554</v>
      </c>
    </row>
    <row r="44" spans="1:15" x14ac:dyDescent="0.3">
      <c r="A44" s="5" t="s">
        <v>894</v>
      </c>
      <c r="B44" s="7" t="s">
        <v>898</v>
      </c>
      <c r="C44" s="3" t="str">
        <f>ValuesIn</f>
        <v>dollars</v>
      </c>
      <c r="D44" s="102">
        <f>SUM(E44:N44)</f>
        <v>0</v>
      </c>
      <c r="E44" s="103">
        <v>0</v>
      </c>
      <c r="F44" s="103">
        <v>0</v>
      </c>
      <c r="G44" s="103">
        <v>0</v>
      </c>
      <c r="H44" s="103">
        <v>0</v>
      </c>
      <c r="I44" s="103">
        <v>0</v>
      </c>
      <c r="J44" s="103">
        <v>0</v>
      </c>
      <c r="K44" s="103">
        <v>0</v>
      </c>
      <c r="L44" s="103">
        <v>0</v>
      </c>
      <c r="M44" s="103">
        <v>0</v>
      </c>
      <c r="N44" s="103">
        <v>0</v>
      </c>
      <c r="O44" s="12" t="s">
        <v>554</v>
      </c>
    </row>
    <row r="45" spans="1:15" x14ac:dyDescent="0.3">
      <c r="A45" s="5" t="s">
        <v>894</v>
      </c>
      <c r="B45" s="3" t="s">
        <v>899</v>
      </c>
      <c r="C45" s="3" t="str">
        <f>ValuesIn</f>
        <v>dollars</v>
      </c>
      <c r="D45" s="104">
        <f>SUM(E45:N45)</f>
        <v>0</v>
      </c>
      <c r="E45" s="104">
        <f t="shared" ref="E45:N45" si="16">E43-E44</f>
        <v>0</v>
      </c>
      <c r="F45" s="104">
        <f t="shared" si="16"/>
        <v>0</v>
      </c>
      <c r="G45" s="104">
        <f t="shared" si="16"/>
        <v>0</v>
      </c>
      <c r="H45" s="104">
        <f t="shared" si="16"/>
        <v>0</v>
      </c>
      <c r="I45" s="104">
        <f t="shared" si="16"/>
        <v>0</v>
      </c>
      <c r="J45" s="104">
        <f t="shared" si="16"/>
        <v>0</v>
      </c>
      <c r="K45" s="104">
        <f t="shared" si="16"/>
        <v>0</v>
      </c>
      <c r="L45" s="104">
        <f t="shared" si="16"/>
        <v>0</v>
      </c>
      <c r="M45" s="104">
        <f t="shared" si="16"/>
        <v>0</v>
      </c>
      <c r="N45" s="104">
        <f t="shared" si="16"/>
        <v>0</v>
      </c>
      <c r="O45" s="12" t="s">
        <v>554</v>
      </c>
    </row>
    <row r="46" spans="1:15" x14ac:dyDescent="0.3">
      <c r="A46" s="5"/>
      <c r="O46" s="12" t="s">
        <v>554</v>
      </c>
    </row>
    <row r="47" spans="1:15" x14ac:dyDescent="0.3">
      <c r="A47" s="5"/>
      <c r="B47" t="s">
        <v>900</v>
      </c>
      <c r="C47" s="3" t="s">
        <v>883</v>
      </c>
      <c r="D47" s="99">
        <f t="shared" ref="D47:N47" si="17">IF(D41&gt;0,D42/D41*100,0)</f>
        <v>0</v>
      </c>
      <c r="E47" s="99">
        <f t="shared" si="17"/>
        <v>0</v>
      </c>
      <c r="F47" s="99">
        <f t="shared" si="17"/>
        <v>0</v>
      </c>
      <c r="G47" s="99">
        <f t="shared" si="17"/>
        <v>0</v>
      </c>
      <c r="H47" s="99">
        <f t="shared" si="17"/>
        <v>0</v>
      </c>
      <c r="I47" s="99">
        <f t="shared" si="17"/>
        <v>0</v>
      </c>
      <c r="J47" s="99">
        <f t="shared" si="17"/>
        <v>0</v>
      </c>
      <c r="K47" s="99">
        <f t="shared" si="17"/>
        <v>0</v>
      </c>
      <c r="L47" s="99">
        <f t="shared" si="17"/>
        <v>0</v>
      </c>
      <c r="M47" s="99">
        <f t="shared" si="17"/>
        <v>0</v>
      </c>
      <c r="N47" s="99">
        <f t="shared" si="17"/>
        <v>0</v>
      </c>
      <c r="O47" s="12" t="s">
        <v>554</v>
      </c>
    </row>
    <row r="48" spans="1:15" x14ac:dyDescent="0.3">
      <c r="A48" s="5"/>
      <c r="B48" t="s">
        <v>901</v>
      </c>
      <c r="C48" s="3" t="s">
        <v>883</v>
      </c>
      <c r="D48" s="99">
        <f t="shared" ref="D48:N48" si="18">IF(D41&gt;0,D45/D41*100,0)</f>
        <v>0</v>
      </c>
      <c r="E48" s="99">
        <f t="shared" si="18"/>
        <v>0</v>
      </c>
      <c r="F48" s="99">
        <f t="shared" si="18"/>
        <v>0</v>
      </c>
      <c r="G48" s="99">
        <f t="shared" si="18"/>
        <v>0</v>
      </c>
      <c r="H48" s="99">
        <f t="shared" si="18"/>
        <v>0</v>
      </c>
      <c r="I48" s="99">
        <f t="shared" si="18"/>
        <v>0</v>
      </c>
      <c r="J48" s="99">
        <f t="shared" si="18"/>
        <v>0</v>
      </c>
      <c r="K48" s="99">
        <f t="shared" si="18"/>
        <v>0</v>
      </c>
      <c r="L48" s="99">
        <f t="shared" si="18"/>
        <v>0</v>
      </c>
      <c r="M48" s="99">
        <f t="shared" si="18"/>
        <v>0</v>
      </c>
      <c r="N48" s="99">
        <f t="shared" si="18"/>
        <v>0</v>
      </c>
      <c r="O48" s="12" t="s">
        <v>554</v>
      </c>
    </row>
    <row r="49" spans="1:15" x14ac:dyDescent="0.3">
      <c r="A49" s="5"/>
      <c r="O49" s="12" t="s">
        <v>554</v>
      </c>
    </row>
    <row r="50" spans="1:15" x14ac:dyDescent="0.3">
      <c r="A50" s="5"/>
      <c r="B50" s="8" t="s">
        <v>902</v>
      </c>
      <c r="O50" s="12" t="s">
        <v>554</v>
      </c>
    </row>
    <row r="51" spans="1:15" x14ac:dyDescent="0.3">
      <c r="A51" s="5"/>
      <c r="B51" s="3" t="s">
        <v>903</v>
      </c>
      <c r="C51" s="3" t="str">
        <f>ValuesIn</f>
        <v>dollars</v>
      </c>
      <c r="D51" s="104">
        <f>SUM(E51:N51)</f>
        <v>0</v>
      </c>
      <c r="E51" s="100">
        <f t="shared" ref="E51:N51" si="19">E32-E41</f>
        <v>0</v>
      </c>
      <c r="F51" s="100">
        <f t="shared" si="19"/>
        <v>0</v>
      </c>
      <c r="G51" s="100">
        <f t="shared" si="19"/>
        <v>0</v>
      </c>
      <c r="H51" s="100">
        <f t="shared" si="19"/>
        <v>0</v>
      </c>
      <c r="I51" s="100">
        <f t="shared" si="19"/>
        <v>0</v>
      </c>
      <c r="J51" s="100">
        <f t="shared" si="19"/>
        <v>0</v>
      </c>
      <c r="K51" s="100">
        <f t="shared" si="19"/>
        <v>0</v>
      </c>
      <c r="L51" s="100">
        <f t="shared" si="19"/>
        <v>0</v>
      </c>
      <c r="M51" s="100">
        <f t="shared" si="19"/>
        <v>0</v>
      </c>
      <c r="N51" s="100">
        <f t="shared" si="19"/>
        <v>0</v>
      </c>
      <c r="O51" s="12" t="s">
        <v>554</v>
      </c>
    </row>
    <row r="52" spans="1:15" x14ac:dyDescent="0.3">
      <c r="A52" s="5"/>
      <c r="O52" s="12" t="s">
        <v>554</v>
      </c>
    </row>
    <row r="53" spans="1:15" x14ac:dyDescent="0.3">
      <c r="A53" s="5"/>
      <c r="C53" s="121" t="s">
        <v>904</v>
      </c>
      <c r="D53" s="7" t="s">
        <v>905</v>
      </c>
      <c r="E53" s="66"/>
      <c r="F53" s="66"/>
      <c r="G53" s="66"/>
      <c r="H53" s="66"/>
      <c r="I53" s="66"/>
      <c r="J53" s="66"/>
      <c r="K53" s="66"/>
      <c r="L53" s="66"/>
      <c r="M53" s="66"/>
      <c r="N53" s="66"/>
      <c r="O53" s="12" t="s">
        <v>554</v>
      </c>
    </row>
    <row r="54" spans="1:15" x14ac:dyDescent="0.3">
      <c r="A54" s="5"/>
      <c r="B54" s="3" t="s">
        <v>906</v>
      </c>
      <c r="C54" s="120">
        <f>'#1,2,3'!B39</f>
        <v>0</v>
      </c>
      <c r="D54" s="66" t="str">
        <f>IF(AND(E51&lt;&gt;0,LEN(E54)&lt;2),"Explain","")</f>
        <v/>
      </c>
      <c r="E54" s="134"/>
      <c r="F54" s="135"/>
      <c r="G54" s="135"/>
      <c r="H54" s="135"/>
      <c r="I54" s="135"/>
      <c r="J54" s="135"/>
      <c r="K54" s="135"/>
      <c r="L54" s="135"/>
      <c r="M54" s="135"/>
      <c r="N54" s="136"/>
      <c r="O54" s="12" t="s">
        <v>554</v>
      </c>
    </row>
    <row r="55" spans="1:15" x14ac:dyDescent="0.3">
      <c r="A55" s="5"/>
      <c r="B55" s="3" t="s">
        <v>907</v>
      </c>
      <c r="C55" s="120">
        <f>'#1,2,3'!B83</f>
        <v>0</v>
      </c>
      <c r="D55" s="66" t="str">
        <f>IF(AND(F51&lt;&gt;0,LEN(E55)&lt;2),"Explain","")</f>
        <v/>
      </c>
      <c r="E55" s="134"/>
      <c r="F55" s="135"/>
      <c r="G55" s="135"/>
      <c r="H55" s="135"/>
      <c r="I55" s="135"/>
      <c r="J55" s="135"/>
      <c r="K55" s="135"/>
      <c r="L55" s="135"/>
      <c r="M55" s="135"/>
      <c r="N55" s="136"/>
      <c r="O55" s="12" t="s">
        <v>554</v>
      </c>
    </row>
    <row r="56" spans="1:15" x14ac:dyDescent="0.3">
      <c r="A56" s="5"/>
      <c r="B56" s="3" t="s">
        <v>908</v>
      </c>
      <c r="C56" s="120">
        <f>'#1,2,3'!B128</f>
        <v>0</v>
      </c>
      <c r="D56" s="66" t="str">
        <f>IF(AND(G51&lt;&gt;0,LEN(E56)&lt;2),"Explain","")</f>
        <v/>
      </c>
      <c r="E56" s="134"/>
      <c r="F56" s="135"/>
      <c r="G56" s="135"/>
      <c r="H56" s="135"/>
      <c r="I56" s="135"/>
      <c r="J56" s="135"/>
      <c r="K56" s="135"/>
      <c r="L56" s="135"/>
      <c r="M56" s="135"/>
      <c r="N56" s="136"/>
      <c r="O56" s="12" t="s">
        <v>554</v>
      </c>
    </row>
    <row r="57" spans="1:15" x14ac:dyDescent="0.3">
      <c r="A57" s="5"/>
      <c r="B57" s="3" t="s">
        <v>909</v>
      </c>
      <c r="C57" s="120">
        <f>'#1,2,3'!B172</f>
        <v>0</v>
      </c>
      <c r="D57" s="66" t="str">
        <f>IF(AND(H51&lt;&gt;0,LEN(E57)&lt;2),"Explain","")</f>
        <v/>
      </c>
      <c r="E57" s="134"/>
      <c r="F57" s="135"/>
      <c r="G57" s="135"/>
      <c r="H57" s="135"/>
      <c r="I57" s="135"/>
      <c r="J57" s="135"/>
      <c r="K57" s="135"/>
      <c r="L57" s="135"/>
      <c r="M57" s="135"/>
      <c r="N57" s="136"/>
      <c r="O57" s="12" t="s">
        <v>554</v>
      </c>
    </row>
    <row r="58" spans="1:15" x14ac:dyDescent="0.3">
      <c r="A58" s="5"/>
      <c r="B58" s="3" t="s">
        <v>910</v>
      </c>
      <c r="C58" s="120">
        <f>'#1,2,3'!B217</f>
        <v>0</v>
      </c>
      <c r="D58" s="66" t="str">
        <f>IF(AND(I51&lt;&gt;0,LEN(E58)&lt;2),"Explain","")</f>
        <v/>
      </c>
      <c r="E58" s="134"/>
      <c r="F58" s="135"/>
      <c r="G58" s="135"/>
      <c r="H58" s="135"/>
      <c r="I58" s="135"/>
      <c r="J58" s="135"/>
      <c r="K58" s="135"/>
      <c r="L58" s="135"/>
      <c r="M58" s="135"/>
      <c r="N58" s="136"/>
      <c r="O58" s="12" t="s">
        <v>554</v>
      </c>
    </row>
    <row r="59" spans="1:15" x14ac:dyDescent="0.3">
      <c r="A59" s="5"/>
      <c r="B59" s="3" t="s">
        <v>911</v>
      </c>
      <c r="C59" s="120">
        <f>'#1,2,3'!B262</f>
        <v>0</v>
      </c>
      <c r="D59" s="66" t="str">
        <f>IF(AND(J51&lt;&gt;0,LEN(E59)&lt;2),"Explain","")</f>
        <v/>
      </c>
      <c r="E59" s="134"/>
      <c r="F59" s="135"/>
      <c r="G59" s="135"/>
      <c r="H59" s="135"/>
      <c r="I59" s="135"/>
      <c r="J59" s="135"/>
      <c r="K59" s="135"/>
      <c r="L59" s="135"/>
      <c r="M59" s="135"/>
      <c r="N59" s="136"/>
      <c r="O59" s="12" t="s">
        <v>554</v>
      </c>
    </row>
    <row r="60" spans="1:15" x14ac:dyDescent="0.3">
      <c r="A60" s="5"/>
      <c r="B60" s="3" t="s">
        <v>912</v>
      </c>
      <c r="C60" s="120">
        <f>'#1,2,3'!B307</f>
        <v>0</v>
      </c>
      <c r="D60" s="66" t="str">
        <f>IF(AND(K51&lt;&gt;0,LEN(E60)&lt;2),"Explain","")</f>
        <v/>
      </c>
      <c r="E60" s="134"/>
      <c r="F60" s="135"/>
      <c r="G60" s="135"/>
      <c r="H60" s="135"/>
      <c r="I60" s="135"/>
      <c r="J60" s="135"/>
      <c r="K60" s="135"/>
      <c r="L60" s="135"/>
      <c r="M60" s="135"/>
      <c r="N60" s="136"/>
      <c r="O60" s="12" t="s">
        <v>554</v>
      </c>
    </row>
    <row r="61" spans="1:15" x14ac:dyDescent="0.3">
      <c r="A61" s="5"/>
      <c r="B61" s="3" t="s">
        <v>913</v>
      </c>
      <c r="C61" s="120">
        <f>'#1,2,3'!B352</f>
        <v>0</v>
      </c>
      <c r="D61" s="66" t="str">
        <f>IF(AND(L51&lt;&gt;0,LEN(E61)&lt;2),"Explain","")</f>
        <v/>
      </c>
      <c r="E61" s="134"/>
      <c r="F61" s="135"/>
      <c r="G61" s="135"/>
      <c r="H61" s="135"/>
      <c r="I61" s="135"/>
      <c r="J61" s="135"/>
      <c r="K61" s="135"/>
      <c r="L61" s="135"/>
      <c r="M61" s="135"/>
      <c r="N61" s="136"/>
      <c r="O61" s="12" t="s">
        <v>554</v>
      </c>
    </row>
    <row r="62" spans="1:15" x14ac:dyDescent="0.3">
      <c r="A62" s="5"/>
      <c r="B62" s="3" t="s">
        <v>914</v>
      </c>
      <c r="C62" s="120">
        <f>'#1,2,3'!B396</f>
        <v>0</v>
      </c>
      <c r="D62" s="66" t="str">
        <f>IF(AND(M51&lt;&gt;0,LEN(E62)&lt;2),"Explain","")</f>
        <v/>
      </c>
      <c r="E62" s="134"/>
      <c r="F62" s="135"/>
      <c r="G62" s="135"/>
      <c r="H62" s="135"/>
      <c r="I62" s="135"/>
      <c r="J62" s="135"/>
      <c r="K62" s="135"/>
      <c r="L62" s="135"/>
      <c r="M62" s="135"/>
      <c r="N62" s="136"/>
      <c r="O62" s="12" t="s">
        <v>554</v>
      </c>
    </row>
    <row r="63" spans="1:15" x14ac:dyDescent="0.3">
      <c r="A63" s="5"/>
      <c r="B63" s="3" t="s">
        <v>915</v>
      </c>
      <c r="C63" s="120">
        <f>'#1,2,3'!B440</f>
        <v>0</v>
      </c>
      <c r="D63" s="66" t="str">
        <f>IF(AND(N51&lt;&gt;0,LEN(E63)&lt;2),"Explain","")</f>
        <v/>
      </c>
      <c r="E63" s="134"/>
      <c r="F63" s="135"/>
      <c r="G63" s="135"/>
      <c r="H63" s="135"/>
      <c r="I63" s="135"/>
      <c r="J63" s="135"/>
      <c r="K63" s="135"/>
      <c r="L63" s="135"/>
      <c r="M63" s="135"/>
      <c r="N63" s="136"/>
      <c r="O63" s="12" t="s">
        <v>554</v>
      </c>
    </row>
    <row r="64" spans="1:15" x14ac:dyDescent="0.3">
      <c r="A64" s="5"/>
      <c r="E64" s="66"/>
      <c r="F64" s="66"/>
      <c r="G64" s="66"/>
      <c r="H64" s="66"/>
      <c r="I64" s="66"/>
      <c r="J64" s="66"/>
      <c r="K64" s="66"/>
      <c r="L64" s="66"/>
      <c r="M64" s="66"/>
      <c r="N64" s="66"/>
      <c r="O64" s="12" t="s">
        <v>554</v>
      </c>
    </row>
    <row r="65" spans="1:15" x14ac:dyDescent="0.3">
      <c r="B65" s="7" t="s">
        <v>916</v>
      </c>
      <c r="D65" s="69" t="s">
        <v>856</v>
      </c>
      <c r="E65" s="68">
        <f>YearForCollection</f>
        <v>2025</v>
      </c>
      <c r="F65" s="68">
        <f t="shared" ref="F65:N65" si="20">YearForCollection</f>
        <v>2025</v>
      </c>
      <c r="G65" s="68">
        <f t="shared" si="20"/>
        <v>2025</v>
      </c>
      <c r="H65" s="68">
        <f t="shared" si="20"/>
        <v>2025</v>
      </c>
      <c r="I65" s="68">
        <f t="shared" si="20"/>
        <v>2025</v>
      </c>
      <c r="J65" s="68">
        <f t="shared" si="20"/>
        <v>2025</v>
      </c>
      <c r="K65" s="68">
        <f t="shared" si="20"/>
        <v>2025</v>
      </c>
      <c r="L65" s="68">
        <f t="shared" si="20"/>
        <v>2025</v>
      </c>
      <c r="M65" s="68">
        <f t="shared" si="20"/>
        <v>2025</v>
      </c>
      <c r="N65" s="68">
        <f t="shared" si="20"/>
        <v>2025</v>
      </c>
      <c r="O65" s="12" t="s">
        <v>554</v>
      </c>
    </row>
    <row r="66" spans="1:15" x14ac:dyDescent="0.3">
      <c r="D66" s="5" t="s">
        <v>857</v>
      </c>
      <c r="E66" s="5" t="s">
        <v>858</v>
      </c>
      <c r="F66" s="5" t="s">
        <v>859</v>
      </c>
      <c r="G66" s="5" t="s">
        <v>860</v>
      </c>
      <c r="H66" s="5" t="s">
        <v>861</v>
      </c>
      <c r="I66" s="5" t="s">
        <v>862</v>
      </c>
      <c r="J66" s="5" t="s">
        <v>863</v>
      </c>
      <c r="K66" s="5" t="s">
        <v>864</v>
      </c>
      <c r="L66" s="5" t="s">
        <v>865</v>
      </c>
      <c r="M66" s="5" t="s">
        <v>866</v>
      </c>
      <c r="N66" s="5" t="s">
        <v>867</v>
      </c>
      <c r="O66" s="12" t="s">
        <v>554</v>
      </c>
    </row>
    <row r="67" spans="1:15" x14ac:dyDescent="0.3">
      <c r="D67" s="4"/>
      <c r="E67" s="4" t="str">
        <f>LEFT($C$54,15)</f>
        <v>0</v>
      </c>
      <c r="F67" s="4" t="str">
        <f>LEFT($C$55,15)</f>
        <v>0</v>
      </c>
      <c r="G67" s="4" t="str">
        <f>LEFT($C$56,15)</f>
        <v>0</v>
      </c>
      <c r="H67" s="4" t="str">
        <f>LEFT($C$57,15)</f>
        <v>0</v>
      </c>
      <c r="I67" s="4" t="str">
        <f>LEFT($C$58,15)</f>
        <v>0</v>
      </c>
      <c r="J67" s="4" t="str">
        <f>LEFT($C$59,15)</f>
        <v>0</v>
      </c>
      <c r="K67" s="4" t="str">
        <f>LEFT($C$60,15)</f>
        <v>0</v>
      </c>
      <c r="L67" s="4" t="str">
        <f>LEFT($C$61,15)</f>
        <v>0</v>
      </c>
      <c r="M67" s="4" t="str">
        <f>LEFT($C$62,15)</f>
        <v>0</v>
      </c>
      <c r="N67" s="4" t="str">
        <f>LEFT($C$63,15)</f>
        <v>0</v>
      </c>
      <c r="O67" s="12" t="s">
        <v>554</v>
      </c>
    </row>
    <row r="68" spans="1:15" x14ac:dyDescent="0.3">
      <c r="B68" s="7" t="str">
        <f>"Did your firm (or any firm in association/coalition) import the subject product in "&amp;YearForCollection&amp;"?"</f>
        <v>Did your firm (or any firm in association/coalition) import the subject product in 2025?</v>
      </c>
      <c r="E68" s="1"/>
      <c r="F68" s="1"/>
      <c r="G68" s="1"/>
      <c r="H68" s="1"/>
      <c r="I68" s="1"/>
      <c r="J68" s="1"/>
      <c r="K68" s="1"/>
      <c r="L68" s="1"/>
      <c r="M68" s="1"/>
      <c r="N68" s="1"/>
      <c r="O68" s="12" t="s">
        <v>554</v>
      </c>
    </row>
    <row r="69" spans="1:15" x14ac:dyDescent="0.3">
      <c r="B69" s="76" t="str">
        <f>IF(COUNTIF(E69:N69,"&lt;-- See note")&lt;10,"Please fill out the relevant import data for each firm in the individual subject country tabs","")</f>
        <v/>
      </c>
      <c r="E69" s="77" t="str">
        <f>IF(E68="Yes","&lt;--See note","")</f>
        <v/>
      </c>
      <c r="F69" s="77" t="str">
        <f t="shared" ref="F69:N69" si="21">IF(F68="Yes","&lt;--See note","")</f>
        <v/>
      </c>
      <c r="G69" s="77" t="str">
        <f t="shared" si="21"/>
        <v/>
      </c>
      <c r="H69" s="77" t="str">
        <f t="shared" si="21"/>
        <v/>
      </c>
      <c r="I69" s="77" t="str">
        <f t="shared" si="21"/>
        <v/>
      </c>
      <c r="J69" s="77" t="str">
        <f t="shared" si="21"/>
        <v/>
      </c>
      <c r="K69" s="77" t="str">
        <f t="shared" si="21"/>
        <v/>
      </c>
      <c r="L69" s="77" t="str">
        <f t="shared" si="21"/>
        <v/>
      </c>
      <c r="M69" s="77" t="str">
        <f t="shared" si="21"/>
        <v/>
      </c>
      <c r="N69" s="77" t="str">
        <f t="shared" si="21"/>
        <v/>
      </c>
      <c r="O69" s="12" t="s">
        <v>554</v>
      </c>
    </row>
    <row r="70" spans="1:15" x14ac:dyDescent="0.3">
      <c r="O70" s="12" t="s">
        <v>554</v>
      </c>
    </row>
    <row r="71" spans="1:15" x14ac:dyDescent="0.3">
      <c r="O71" s="12" t="s">
        <v>554</v>
      </c>
    </row>
    <row r="72" spans="1:15" ht="25.8" x14ac:dyDescent="0.5">
      <c r="A72" s="116"/>
      <c r="B72" s="116"/>
      <c r="C72" s="116"/>
      <c r="D72" s="116"/>
      <c r="E72" s="117" t="s">
        <v>18</v>
      </c>
      <c r="F72" s="117"/>
      <c r="G72" s="116"/>
      <c r="H72" s="116"/>
      <c r="I72" s="116"/>
      <c r="J72" s="116"/>
      <c r="K72" s="116"/>
      <c r="L72" s="116"/>
      <c r="M72" s="116"/>
      <c r="N72" s="116"/>
      <c r="O72" s="12" t="s">
        <v>554</v>
      </c>
    </row>
    <row r="73" spans="1:15" x14ac:dyDescent="0.3">
      <c r="B73" s="76"/>
      <c r="O73" s="12" t="s">
        <v>554</v>
      </c>
    </row>
    <row r="74" spans="1:15" x14ac:dyDescent="0.3">
      <c r="A74" s="13"/>
      <c r="B74" s="14" t="s">
        <v>917</v>
      </c>
      <c r="C74" s="13"/>
      <c r="D74" s="13"/>
      <c r="E74" s="13"/>
      <c r="F74" s="13"/>
      <c r="G74" s="13"/>
      <c r="H74" s="13"/>
      <c r="I74" s="13"/>
      <c r="J74" s="13"/>
      <c r="K74" s="13"/>
      <c r="L74" s="13"/>
      <c r="M74" s="13"/>
      <c r="N74" s="13"/>
      <c r="O74" s="12" t="s">
        <v>554</v>
      </c>
    </row>
    <row r="75" spans="1:15" x14ac:dyDescent="0.3">
      <c r="O75" s="12" t="s">
        <v>554</v>
      </c>
    </row>
    <row r="76" spans="1:15" x14ac:dyDescent="0.3">
      <c r="C76" s="69" t="s">
        <v>856</v>
      </c>
      <c r="D76" s="69">
        <f>YearForCollection</f>
        <v>2025</v>
      </c>
      <c r="O76" s="12" t="s">
        <v>554</v>
      </c>
    </row>
    <row r="77" spans="1:15" x14ac:dyDescent="0.3">
      <c r="D77" s="5" t="s">
        <v>857</v>
      </c>
      <c r="E77" s="5" t="s">
        <v>918</v>
      </c>
      <c r="O77" s="12" t="s">
        <v>554</v>
      </c>
    </row>
    <row r="78" spans="1:15" x14ac:dyDescent="0.3">
      <c r="B78" s="4" t="s">
        <v>869</v>
      </c>
      <c r="C78" s="4" t="s">
        <v>870</v>
      </c>
      <c r="D78" s="4" t="s">
        <v>871</v>
      </c>
      <c r="E78" s="4" t="s">
        <v>919</v>
      </c>
      <c r="O78" s="12" t="s">
        <v>554</v>
      </c>
    </row>
    <row r="79" spans="1:15" x14ac:dyDescent="0.3">
      <c r="O79" s="12" t="s">
        <v>554</v>
      </c>
    </row>
    <row r="80" spans="1:15" x14ac:dyDescent="0.3">
      <c r="B80" s="7" t="s">
        <v>873</v>
      </c>
      <c r="C80" s="3" t="str">
        <f>QuantitiesIn</f>
        <v>pounds</v>
      </c>
      <c r="D80" s="111" t="str">
        <f t="shared" ref="D80:D85" si="22">IF(F80=1,D14,"Redacted")</f>
        <v>Redacted</v>
      </c>
      <c r="E80" s="1" t="s">
        <v>12</v>
      </c>
      <c r="F80" s="17">
        <f>IF(E80="Yes",1,0)</f>
        <v>0</v>
      </c>
      <c r="O80" s="12" t="s">
        <v>554</v>
      </c>
    </row>
    <row r="81" spans="2:15" x14ac:dyDescent="0.3">
      <c r="B81" s="7" t="s">
        <v>875</v>
      </c>
      <c r="C81" s="3" t="str">
        <f>QuantitiesIn</f>
        <v>pounds</v>
      </c>
      <c r="D81" s="111" t="str">
        <f t="shared" si="22"/>
        <v>Redacted</v>
      </c>
      <c r="E81" s="1" t="s">
        <v>12</v>
      </c>
      <c r="F81" s="17">
        <f t="shared" ref="F81:F85" si="23">IF(E81="Yes",1,0)</f>
        <v>0</v>
      </c>
      <c r="O81" s="12" t="s">
        <v>554</v>
      </c>
    </row>
    <row r="82" spans="2:15" x14ac:dyDescent="0.3">
      <c r="B82" s="7" t="s">
        <v>877</v>
      </c>
      <c r="C82" s="3" t="str">
        <f>QuantitiesIn</f>
        <v>pounds</v>
      </c>
      <c r="D82" s="111" t="str">
        <f t="shared" si="22"/>
        <v>Redacted</v>
      </c>
      <c r="E82" s="1" t="s">
        <v>12</v>
      </c>
      <c r="F82" s="17">
        <f t="shared" si="23"/>
        <v>0</v>
      </c>
      <c r="O82" s="12" t="s">
        <v>554</v>
      </c>
    </row>
    <row r="83" spans="2:15" x14ac:dyDescent="0.3">
      <c r="B83" s="7" t="s">
        <v>878</v>
      </c>
      <c r="C83" s="3" t="str">
        <f>ValuesIn</f>
        <v>dollars</v>
      </c>
      <c r="D83" s="111" t="str">
        <f t="shared" si="22"/>
        <v>Redacted</v>
      </c>
      <c r="E83" s="1" t="s">
        <v>12</v>
      </c>
      <c r="F83" s="17">
        <f t="shared" si="23"/>
        <v>0</v>
      </c>
      <c r="O83" s="12" t="s">
        <v>554</v>
      </c>
    </row>
    <row r="84" spans="2:15" x14ac:dyDescent="0.3">
      <c r="B84" s="7" t="s">
        <v>880</v>
      </c>
      <c r="C84" s="3" t="str">
        <f>QuantitiesIn</f>
        <v>pounds</v>
      </c>
      <c r="D84" s="111" t="str">
        <f t="shared" si="22"/>
        <v>Redacted</v>
      </c>
      <c r="E84" s="1" t="s">
        <v>12</v>
      </c>
      <c r="F84" s="17">
        <f t="shared" si="23"/>
        <v>0</v>
      </c>
      <c r="O84" s="12" t="s">
        <v>554</v>
      </c>
    </row>
    <row r="85" spans="2:15" x14ac:dyDescent="0.3">
      <c r="B85" s="7" t="s">
        <v>881</v>
      </c>
      <c r="C85" s="3" t="str">
        <f>ValuesIn</f>
        <v>dollars</v>
      </c>
      <c r="D85" s="111" t="str">
        <f t="shared" si="22"/>
        <v>Redacted</v>
      </c>
      <c r="E85" s="1" t="s">
        <v>12</v>
      </c>
      <c r="F85" s="17">
        <f t="shared" si="23"/>
        <v>0</v>
      </c>
      <c r="O85" s="12" t="s">
        <v>554</v>
      </c>
    </row>
    <row r="86" spans="2:15" x14ac:dyDescent="0.3">
      <c r="B86" s="7"/>
      <c r="D86" s="41"/>
      <c r="F86" s="17"/>
      <c r="O86" s="12" t="s">
        <v>554</v>
      </c>
    </row>
    <row r="87" spans="2:15" x14ac:dyDescent="0.3">
      <c r="B87" s="3" t="s">
        <v>885</v>
      </c>
      <c r="C87" s="3" t="s">
        <v>883</v>
      </c>
      <c r="D87" s="109" t="str">
        <f t="shared" ref="D87:D96" si="24">IF(F87=1,D25,"Redacted")</f>
        <v>Redacted</v>
      </c>
      <c r="F87" s="17">
        <f>F80*F81</f>
        <v>0</v>
      </c>
      <c r="O87" s="12" t="s">
        <v>554</v>
      </c>
    </row>
    <row r="88" spans="2:15" x14ac:dyDescent="0.3">
      <c r="B88" s="6" t="str">
        <f>CONCATENATE("Flag:  ",B87)</f>
        <v>Flag:  Capacity utilization ratio</v>
      </c>
      <c r="C88" s="3" t="s">
        <v>886</v>
      </c>
      <c r="D88" s="107" t="str">
        <f t="shared" si="24"/>
        <v>Redacted</v>
      </c>
      <c r="F88" s="17">
        <f>F87</f>
        <v>0</v>
      </c>
      <c r="O88" s="12" t="s">
        <v>554</v>
      </c>
    </row>
    <row r="89" spans="2:15" x14ac:dyDescent="0.3">
      <c r="B89" s="3" t="s">
        <v>887</v>
      </c>
      <c r="C89" s="3" t="str">
        <f>AUVsIn</f>
        <v>dollars per pound</v>
      </c>
      <c r="D89" s="106" t="str">
        <f t="shared" si="24"/>
        <v>Redacted</v>
      </c>
      <c r="F89" s="17">
        <f>F82*F83</f>
        <v>0</v>
      </c>
      <c r="O89" s="12" t="s">
        <v>554</v>
      </c>
    </row>
    <row r="90" spans="2:15" x14ac:dyDescent="0.3">
      <c r="B90" s="6" t="str">
        <f>CONCATENATE("Flag:  ",B89)</f>
        <v>Flag:  Commercial sales unit value</v>
      </c>
      <c r="C90" s="3" t="s">
        <v>886</v>
      </c>
      <c r="D90" s="107" t="str">
        <f t="shared" si="24"/>
        <v>Redacted</v>
      </c>
      <c r="F90" s="17">
        <f>F89</f>
        <v>0</v>
      </c>
      <c r="O90" s="12" t="s">
        <v>554</v>
      </c>
    </row>
    <row r="91" spans="2:15" x14ac:dyDescent="0.3">
      <c r="B91" s="3" t="s">
        <v>888</v>
      </c>
      <c r="C91" s="3" t="str">
        <f>AUVsIn</f>
        <v>dollars per pound</v>
      </c>
      <c r="D91" s="106" t="str">
        <f t="shared" si="24"/>
        <v>Redacted</v>
      </c>
      <c r="F91" s="17">
        <f>F84*F85</f>
        <v>0</v>
      </c>
      <c r="O91" s="12" t="s">
        <v>554</v>
      </c>
    </row>
    <row r="92" spans="2:15" x14ac:dyDescent="0.3">
      <c r="B92" s="6" t="str">
        <f>CONCATENATE("Flag:  ",B91)</f>
        <v>Flag:  IC/TR in the US unit value</v>
      </c>
      <c r="C92" s="3" t="s">
        <v>886</v>
      </c>
      <c r="D92" s="107" t="str">
        <f t="shared" si="24"/>
        <v>Redacted</v>
      </c>
      <c r="F92" s="17">
        <f>F91</f>
        <v>0</v>
      </c>
      <c r="O92" s="12" t="s">
        <v>554</v>
      </c>
    </row>
    <row r="93" spans="2:15" x14ac:dyDescent="0.3">
      <c r="B93" s="3" t="s">
        <v>889</v>
      </c>
      <c r="C93" s="3" t="str">
        <f>QuantitiesIn</f>
        <v>pounds</v>
      </c>
      <c r="D93" s="107" t="str">
        <f t="shared" si="24"/>
        <v>Redacted</v>
      </c>
      <c r="F93" s="17">
        <f>F82*F84</f>
        <v>0</v>
      </c>
      <c r="O93" s="12" t="s">
        <v>554</v>
      </c>
    </row>
    <row r="94" spans="2:15" x14ac:dyDescent="0.3">
      <c r="B94" s="3" t="s">
        <v>890</v>
      </c>
      <c r="C94" s="3" t="str">
        <f>ValuesIn</f>
        <v>dollars</v>
      </c>
      <c r="D94" s="107" t="str">
        <f t="shared" si="24"/>
        <v>Redacted</v>
      </c>
      <c r="F94" s="17">
        <f>F83*F85</f>
        <v>0</v>
      </c>
      <c r="O94" s="12" t="s">
        <v>554</v>
      </c>
    </row>
    <row r="95" spans="2:15" x14ac:dyDescent="0.3">
      <c r="B95" s="3" t="s">
        <v>891</v>
      </c>
      <c r="C95" s="3" t="str">
        <f>AUVsIn</f>
        <v>dollars per pound</v>
      </c>
      <c r="D95" s="106" t="str">
        <f t="shared" si="24"/>
        <v>Redacted</v>
      </c>
      <c r="F95" s="17">
        <f>F93*F94</f>
        <v>0</v>
      </c>
      <c r="O95" s="12" t="s">
        <v>554</v>
      </c>
    </row>
    <row r="96" spans="2:15" x14ac:dyDescent="0.3">
      <c r="B96" s="6" t="str">
        <f>CONCATENATE("Flag:  ",B95)</f>
        <v>Flag:  US shipments unit value</v>
      </c>
      <c r="C96" s="3" t="s">
        <v>886</v>
      </c>
      <c r="D96" s="107" t="str">
        <f t="shared" si="24"/>
        <v>Redacted</v>
      </c>
      <c r="F96" s="17">
        <f>F95</f>
        <v>0</v>
      </c>
      <c r="O96" s="12" t="s">
        <v>554</v>
      </c>
    </row>
    <row r="97" spans="2:15" x14ac:dyDescent="0.3">
      <c r="F97" s="17"/>
      <c r="O97" s="12" t="s">
        <v>554</v>
      </c>
    </row>
    <row r="98" spans="2:15" x14ac:dyDescent="0.3">
      <c r="F98" s="17"/>
      <c r="O98" s="12" t="s">
        <v>554</v>
      </c>
    </row>
    <row r="99" spans="2:15" x14ac:dyDescent="0.3">
      <c r="B99" s="7" t="s">
        <v>895</v>
      </c>
      <c r="C99" s="3" t="str">
        <f>ValuesIn</f>
        <v>dollars</v>
      </c>
      <c r="D99" s="110" t="str">
        <f>IF(F99=1,D41,"Redacted")</f>
        <v>Redacted</v>
      </c>
      <c r="E99" s="1" t="s">
        <v>12</v>
      </c>
      <c r="F99" s="17">
        <f>IF(E99="Yes",1,0)</f>
        <v>0</v>
      </c>
      <c r="O99" s="12" t="s">
        <v>554</v>
      </c>
    </row>
    <row r="100" spans="2:15" x14ac:dyDescent="0.3">
      <c r="B100" s="7" t="s">
        <v>896</v>
      </c>
      <c r="C100" s="3" t="str">
        <f>ValuesIn</f>
        <v>dollars</v>
      </c>
      <c r="D100" s="110" t="str">
        <f>IF(F100=1,D42,"Redacted")</f>
        <v>Redacted</v>
      </c>
      <c r="E100" s="1" t="s">
        <v>12</v>
      </c>
      <c r="F100" s="17">
        <f>IF(E100="Yes",1,0)</f>
        <v>0</v>
      </c>
      <c r="O100" s="12" t="s">
        <v>554</v>
      </c>
    </row>
    <row r="101" spans="2:15" x14ac:dyDescent="0.3">
      <c r="B101" s="3" t="s">
        <v>897</v>
      </c>
      <c r="C101" s="3" t="str">
        <f>ValuesIn</f>
        <v>dollars</v>
      </c>
      <c r="D101" s="108" t="str">
        <f>IF(F101=1,D43,"Redacted")</f>
        <v>Redacted</v>
      </c>
      <c r="F101" s="17">
        <f>F99*F100</f>
        <v>0</v>
      </c>
      <c r="O101" s="12" t="s">
        <v>554</v>
      </c>
    </row>
    <row r="102" spans="2:15" x14ac:dyDescent="0.3">
      <c r="B102" s="7" t="s">
        <v>898</v>
      </c>
      <c r="C102" s="3" t="str">
        <f>ValuesIn</f>
        <v>dollars</v>
      </c>
      <c r="D102" s="110" t="str">
        <f>IF(F102=1,D44,"Redacted")</f>
        <v>Redacted</v>
      </c>
      <c r="E102" s="1" t="s">
        <v>12</v>
      </c>
      <c r="F102" s="17">
        <f>IF(E102="Yes",1,0)</f>
        <v>0</v>
      </c>
      <c r="O102" s="12" t="s">
        <v>554</v>
      </c>
    </row>
    <row r="103" spans="2:15" x14ac:dyDescent="0.3">
      <c r="B103" s="3" t="s">
        <v>899</v>
      </c>
      <c r="C103" s="3" t="str">
        <f>ValuesIn</f>
        <v>dollars</v>
      </c>
      <c r="D103" s="108" t="str">
        <f>IF(F103=1,D45,"Redacted")</f>
        <v>Redacted</v>
      </c>
      <c r="F103" s="17">
        <f>F101*F102</f>
        <v>0</v>
      </c>
      <c r="O103" s="12" t="s">
        <v>554</v>
      </c>
    </row>
    <row r="104" spans="2:15" x14ac:dyDescent="0.3">
      <c r="F104" s="17"/>
      <c r="O104" s="12" t="s">
        <v>554</v>
      </c>
    </row>
    <row r="105" spans="2:15" x14ac:dyDescent="0.3">
      <c r="B105" t="s">
        <v>900</v>
      </c>
      <c r="C105" s="3" t="s">
        <v>883</v>
      </c>
      <c r="D105" s="109" t="str">
        <f>IF(F105=1,D47,"Redacted")</f>
        <v>Redacted</v>
      </c>
      <c r="F105" s="17">
        <f>F103</f>
        <v>0</v>
      </c>
      <c r="O105" s="12" t="s">
        <v>554</v>
      </c>
    </row>
    <row r="106" spans="2:15" x14ac:dyDescent="0.3">
      <c r="B106" t="s">
        <v>901</v>
      </c>
      <c r="C106" s="3" t="s">
        <v>883</v>
      </c>
      <c r="D106" s="109" t="str">
        <f>IF(F106=1,D48,"Redacted")</f>
        <v>Redacted</v>
      </c>
      <c r="F106" s="17">
        <f>F103</f>
        <v>0</v>
      </c>
      <c r="O106" s="12" t="s">
        <v>554</v>
      </c>
    </row>
    <row r="107" spans="2:15" x14ac:dyDescent="0.3">
      <c r="F107" s="105"/>
      <c r="O107" s="12" t="s">
        <v>554</v>
      </c>
    </row>
    <row r="108" spans="2:15" x14ac:dyDescent="0.3">
      <c r="B108" s="7" t="s">
        <v>920</v>
      </c>
      <c r="O108" s="12" t="s">
        <v>554</v>
      </c>
    </row>
    <row r="109" spans="2:15" x14ac:dyDescent="0.3">
      <c r="O109" s="12" t="s">
        <v>554</v>
      </c>
    </row>
    <row r="110" spans="2:15" x14ac:dyDescent="0.3">
      <c r="O110" s="12" t="s">
        <v>554</v>
      </c>
    </row>
    <row r="111" spans="2:15" x14ac:dyDescent="0.3">
      <c r="O111" s="12" t="s">
        <v>554</v>
      </c>
    </row>
    <row r="112" spans="2:15" x14ac:dyDescent="0.3">
      <c r="O112" s="12" t="s">
        <v>554</v>
      </c>
    </row>
    <row r="113" spans="1:15" x14ac:dyDescent="0.3">
      <c r="A113" s="12" t="s">
        <v>554</v>
      </c>
      <c r="B113" s="12" t="s">
        <v>554</v>
      </c>
      <c r="C113" s="12" t="s">
        <v>554</v>
      </c>
      <c r="D113" s="12" t="s">
        <v>554</v>
      </c>
      <c r="E113" s="12" t="s">
        <v>554</v>
      </c>
      <c r="F113" s="12" t="s">
        <v>554</v>
      </c>
      <c r="G113" s="12" t="s">
        <v>554</v>
      </c>
      <c r="H113" s="12" t="s">
        <v>554</v>
      </c>
      <c r="I113" s="12" t="s">
        <v>554</v>
      </c>
      <c r="J113" s="12" t="s">
        <v>554</v>
      </c>
      <c r="K113" s="12" t="s">
        <v>554</v>
      </c>
      <c r="L113" s="12" t="s">
        <v>554</v>
      </c>
      <c r="M113" s="12" t="s">
        <v>554</v>
      </c>
      <c r="N113" s="12" t="s">
        <v>554</v>
      </c>
      <c r="O113" s="12" t="s">
        <v>554</v>
      </c>
    </row>
    <row r="804" spans="1:4" x14ac:dyDescent="0.3">
      <c r="A804" s="3" t="s">
        <v>921</v>
      </c>
    </row>
    <row r="805" spans="1:4" x14ac:dyDescent="0.3">
      <c r="D805" s="3" t="s">
        <v>922</v>
      </c>
    </row>
    <row r="806" spans="1:4" x14ac:dyDescent="0.3">
      <c r="D806" s="3" t="s">
        <v>922</v>
      </c>
    </row>
    <row r="807" spans="1:4" x14ac:dyDescent="0.3">
      <c r="D807" s="3" t="s">
        <v>922</v>
      </c>
    </row>
  </sheetData>
  <sheetProtection algorithmName="SHA-512" hashValue="DzBdcgmitOydXu6SbsfHeCPv9Vz2M6JUWJ0KIYJL+QD3UmzxYM0L3Mf+QbewYXRhUSn1D8XJ4xvhR/eNYGWnMA==" saltValue="BvRrZiNGLOtTPVnXwbG4Mg==" spinCount="100000" sheet="1" objects="1" scenarios="1"/>
  <mergeCells count="10">
    <mergeCell ref="E54:N54"/>
    <mergeCell ref="E55:N55"/>
    <mergeCell ref="E56:N56"/>
    <mergeCell ref="E57:N57"/>
    <mergeCell ref="E63:N63"/>
    <mergeCell ref="E58:N58"/>
    <mergeCell ref="E59:N59"/>
    <mergeCell ref="E60:N60"/>
    <mergeCell ref="E61:N61"/>
    <mergeCell ref="E62:N62"/>
  </mergeCells>
  <phoneticPr fontId="4" type="noConversion"/>
  <conditionalFormatting sqref="D87">
    <cfRule type="cellIs" dxfId="54" priority="1" operator="equal">
      <formula>"Redacted"</formula>
    </cfRule>
    <cfRule type="cellIs" dxfId="53" priority="29" operator="equal">
      <formula>"Error"</formula>
    </cfRule>
    <cfRule type="cellIs" dxfId="52" priority="30" operator="greaterThan">
      <formula>100</formula>
    </cfRule>
  </conditionalFormatting>
  <conditionalFormatting sqref="D88">
    <cfRule type="cellIs" dxfId="51" priority="12" operator="equal">
      <formula>"Redacted"</formula>
    </cfRule>
    <cfRule type="cellIs" dxfId="50" priority="13" operator="greaterThan">
      <formula>0</formula>
    </cfRule>
  </conditionalFormatting>
  <conditionalFormatting sqref="D89">
    <cfRule type="cellIs" dxfId="49" priority="22" operator="equal">
      <formula>"Missing data"</formula>
    </cfRule>
  </conditionalFormatting>
  <conditionalFormatting sqref="D90">
    <cfRule type="cellIs" dxfId="48" priority="8" operator="equal">
      <formula>"Redacted"</formula>
    </cfRule>
    <cfRule type="cellIs" dxfId="47" priority="9" operator="greaterThan">
      <formula>0</formula>
    </cfRule>
  </conditionalFormatting>
  <conditionalFormatting sqref="D91">
    <cfRule type="cellIs" dxfId="46" priority="20" operator="equal">
      <formula>"Missing data"</formula>
    </cfRule>
  </conditionalFormatting>
  <conditionalFormatting sqref="D92">
    <cfRule type="cellIs" dxfId="45" priority="6" operator="equal">
      <formula>"Redacted"</formula>
    </cfRule>
    <cfRule type="cellIs" dxfId="44" priority="7" operator="greaterThan">
      <formula>0</formula>
    </cfRule>
  </conditionalFormatting>
  <conditionalFormatting sqref="D95">
    <cfRule type="cellIs" dxfId="43" priority="18" operator="equal">
      <formula>"Missing data"</formula>
    </cfRule>
  </conditionalFormatting>
  <conditionalFormatting sqref="D96">
    <cfRule type="cellIs" dxfId="42" priority="2" operator="equal">
      <formula>"Redacted"</formula>
    </cfRule>
    <cfRule type="cellIs" dxfId="41" priority="3" operator="greaterThan">
      <formula>0</formula>
    </cfRule>
  </conditionalFormatting>
  <conditionalFormatting sqref="D25:N25">
    <cfRule type="cellIs" dxfId="40" priority="65" operator="equal">
      <formula>"Error"</formula>
    </cfRule>
    <cfRule type="cellIs" dxfId="39" priority="66" operator="greaterThan">
      <formula>100</formula>
    </cfRule>
  </conditionalFormatting>
  <conditionalFormatting sqref="D26:N26">
    <cfRule type="cellIs" dxfId="38" priority="67" operator="greaterThan">
      <formula>0</formula>
    </cfRule>
  </conditionalFormatting>
  <conditionalFormatting sqref="D27:N27">
    <cfRule type="cellIs" dxfId="37" priority="77" operator="equal">
      <formula>"Missing data"</formula>
    </cfRule>
  </conditionalFormatting>
  <conditionalFormatting sqref="D28:N28">
    <cfRule type="cellIs" dxfId="36" priority="51" operator="greaterThan">
      <formula>0</formula>
    </cfRule>
  </conditionalFormatting>
  <conditionalFormatting sqref="D29:N29">
    <cfRule type="cellIs" dxfId="35" priority="43" operator="equal">
      <formula>"Missing data"</formula>
    </cfRule>
  </conditionalFormatting>
  <conditionalFormatting sqref="D30:N30">
    <cfRule type="cellIs" dxfId="34" priority="48" operator="greaterThan">
      <formula>0</formula>
    </cfRule>
  </conditionalFormatting>
  <conditionalFormatting sqref="D33:N33">
    <cfRule type="cellIs" dxfId="33" priority="41" operator="equal">
      <formula>"Missing data"</formula>
    </cfRule>
  </conditionalFormatting>
  <conditionalFormatting sqref="D34:N34">
    <cfRule type="cellIs" dxfId="32" priority="45" operator="greaterThan">
      <formula>0</formula>
    </cfRule>
  </conditionalFormatting>
  <pageMargins left="0.7" right="0.7" top="0.75" bottom="0.75" header="0.3" footer="0.3"/>
  <pageSetup scale="47" fitToHeight="0" orientation="landscape" r:id="rId1"/>
  <headerFooter>
    <oddFooter>&amp;LUS producers data&amp;C&amp;F&amp;R&amp;D &amp;T</oddFooter>
  </headerFooter>
  <rowBreaks count="1" manualBreakCount="1">
    <brk id="71" max="13" man="1"/>
  </rowBreaks>
  <ignoredErrors>
    <ignoredError sqref="D14:D19 D41:D45 E36:N36 F10:N10 E23:N23 E65:N66 F67:N67 D80:D90 C54:C63 D103 D101 D93:D98" unlockedFormula="1"/>
    <ignoredError sqref="C17:C19 C45 D33 G33:M33 E28:M30 F33 D28:D30 D27:N27 D31:N32 N28:N30 D34:N34 E33 N33 G88 G89:G92 F88:F107" 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7A88FB51-AEF8-44D9-9B1C-F9B4A3BB7A27}">
          <x14:formula1>
            <xm:f>'#1,2,3'!$E$15:$E$16</xm:f>
          </x14:formula1>
          <xm:sqref>E68:N68 E80:E85 E99:E100 E102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9ACD0-CFF2-479D-BB54-F8042DAC19EB}">
  <sheetPr codeName="Sheet6">
    <pageSetUpPr fitToPage="1"/>
  </sheetPr>
  <dimension ref="A1:P837"/>
  <sheetViews>
    <sheetView zoomScale="85" zoomScaleNormal="85" workbookViewId="0">
      <pane ySplit="6" topLeftCell="A31" activePane="bottomLeft" state="frozen"/>
      <selection activeCell="B63" sqref="B63"/>
      <selection pane="bottomLeft" activeCell="E9" sqref="E9"/>
    </sheetView>
  </sheetViews>
  <sheetFormatPr defaultColWidth="9.109375" defaultRowHeight="14.4" x14ac:dyDescent="0.3"/>
  <cols>
    <col min="1" max="1" width="11.109375" style="3" customWidth="1"/>
    <col min="2" max="2" width="49.109375" style="3" customWidth="1"/>
    <col min="3" max="3" width="27" style="3" customWidth="1"/>
    <col min="4" max="14" width="16.6640625" style="3" customWidth="1"/>
    <col min="15" max="16384" width="9.109375" style="3"/>
  </cols>
  <sheetData>
    <row r="1" spans="1:15" customFormat="1" ht="13.95" customHeight="1" x14ac:dyDescent="0.3">
      <c r="A1" s="31" t="s">
        <v>520</v>
      </c>
      <c r="B1" s="31" t="s">
        <v>520</v>
      </c>
      <c r="C1" s="31" t="s">
        <v>520</v>
      </c>
      <c r="D1" s="31" t="s">
        <v>520</v>
      </c>
      <c r="E1" s="31" t="s">
        <v>520</v>
      </c>
      <c r="F1" s="31" t="s">
        <v>520</v>
      </c>
      <c r="G1" s="31" t="s">
        <v>520</v>
      </c>
      <c r="H1" s="31" t="s">
        <v>520</v>
      </c>
      <c r="I1" s="31" t="s">
        <v>520</v>
      </c>
      <c r="J1" s="31" t="s">
        <v>520</v>
      </c>
      <c r="K1" s="31" t="s">
        <v>520</v>
      </c>
      <c r="L1" s="31" t="s">
        <v>520</v>
      </c>
      <c r="M1" s="31" t="s">
        <v>520</v>
      </c>
      <c r="N1" s="31" t="s">
        <v>520</v>
      </c>
      <c r="O1" s="12" t="s">
        <v>554</v>
      </c>
    </row>
    <row r="2" spans="1:15" s="9" customFormat="1" x14ac:dyDescent="0.3">
      <c r="B2" s="11" t="s">
        <v>923</v>
      </c>
      <c r="O2" s="12" t="s">
        <v>554</v>
      </c>
    </row>
    <row r="3" spans="1:15" s="9" customFormat="1" x14ac:dyDescent="0.3">
      <c r="B3" s="9" t="str">
        <f>InvestigationTitle&amp;";  Inv No(s).: "&amp;InvestigationNumber&amp;" ("&amp;InvestigationPhase&amp;")"</f>
        <v>Metal Lockers from China;  Inv No(s).: 701-TA-656 and 731-TA-1533 (Review)</v>
      </c>
      <c r="O3" s="12" t="s">
        <v>554</v>
      </c>
    </row>
    <row r="4" spans="1:15" s="9" customFormat="1" ht="25.8" x14ac:dyDescent="0.5">
      <c r="B4" s="15" t="str">
        <f>"U.S. importers, Foreign Producers/Exporters:  "&amp;CountryName</f>
        <v>U.S. importers, Foreign Producers/Exporters:  China</v>
      </c>
      <c r="O4" s="12" t="s">
        <v>554</v>
      </c>
    </row>
    <row r="5" spans="1:15" s="10" customFormat="1" x14ac:dyDescent="0.3">
      <c r="A5" s="9"/>
      <c r="B5" s="9" t="str">
        <f>"Data submitted by "&amp;Name_Counsel&amp;";   on behalf of interested party:  "&amp;Name_InterestedParty</f>
        <v xml:space="preserve">Data submitted by ;   on behalf of interested party:  </v>
      </c>
      <c r="C5" s="9"/>
      <c r="D5" s="9"/>
      <c r="E5" s="9"/>
      <c r="F5" s="9"/>
      <c r="G5" s="9"/>
      <c r="H5" s="9"/>
      <c r="I5" s="9"/>
      <c r="J5" s="9"/>
      <c r="K5" s="9"/>
      <c r="L5" s="9"/>
      <c r="M5" s="9"/>
      <c r="N5" s="9"/>
      <c r="O5" s="12" t="s">
        <v>554</v>
      </c>
    </row>
    <row r="6" spans="1:15" s="10" customFormat="1" x14ac:dyDescent="0.3">
      <c r="O6" s="12" t="s">
        <v>554</v>
      </c>
    </row>
    <row r="7" spans="1:15" ht="25.8" x14ac:dyDescent="0.5">
      <c r="A7" s="118"/>
      <c r="B7" s="118"/>
      <c r="C7" s="118"/>
      <c r="D7" s="118"/>
      <c r="E7" s="119" t="s">
        <v>20</v>
      </c>
      <c r="F7" s="119"/>
      <c r="G7" s="118"/>
      <c r="H7" s="118"/>
      <c r="I7" s="118"/>
      <c r="J7" s="118"/>
      <c r="K7" s="118"/>
      <c r="L7" s="118"/>
      <c r="M7" s="118"/>
      <c r="N7" s="118"/>
      <c r="O7" s="12" t="s">
        <v>554</v>
      </c>
    </row>
    <row r="8" spans="1:15" x14ac:dyDescent="0.3">
      <c r="O8" s="12" t="s">
        <v>554</v>
      </c>
    </row>
    <row r="9" spans="1:15" x14ac:dyDescent="0.3">
      <c r="O9" s="12" t="s">
        <v>554</v>
      </c>
    </row>
    <row r="10" spans="1:15" x14ac:dyDescent="0.3">
      <c r="B10" s="3" t="s">
        <v>924</v>
      </c>
      <c r="C10" s="22" t="s">
        <v>116</v>
      </c>
      <c r="D10" s="16"/>
      <c r="O10" s="12" t="s">
        <v>554</v>
      </c>
    </row>
    <row r="11" spans="1:15" x14ac:dyDescent="0.3">
      <c r="B11" s="3" t="s">
        <v>925</v>
      </c>
      <c r="C11" s="21" t="str">
        <f>VLOOKUP(CountryName,CountryTable,2,FALSE)</f>
        <v>CN</v>
      </c>
      <c r="D11" s="16"/>
      <c r="O11" s="12" t="s">
        <v>554</v>
      </c>
    </row>
    <row r="12" spans="1:15" x14ac:dyDescent="0.3">
      <c r="O12" s="12" t="s">
        <v>554</v>
      </c>
    </row>
    <row r="13" spans="1:15" x14ac:dyDescent="0.3">
      <c r="B13" s="4" t="s">
        <v>926</v>
      </c>
      <c r="C13" s="4" t="s">
        <v>927</v>
      </c>
      <c r="D13" s="16" t="s">
        <v>904</v>
      </c>
      <c r="O13" s="12" t="s">
        <v>554</v>
      </c>
    </row>
    <row r="14" spans="1:15" x14ac:dyDescent="0.3">
      <c r="B14" s="4"/>
      <c r="C14" s="4"/>
      <c r="O14" s="12" t="s">
        <v>554</v>
      </c>
    </row>
    <row r="15" spans="1:15" x14ac:dyDescent="0.3">
      <c r="B15" s="3" t="s">
        <v>906</v>
      </c>
      <c r="C15" s="32">
        <f>'#1,2,3'!B39</f>
        <v>0</v>
      </c>
      <c r="O15" s="12" t="s">
        <v>554</v>
      </c>
    </row>
    <row r="16" spans="1:15" x14ac:dyDescent="0.3">
      <c r="B16" s="3" t="s">
        <v>907</v>
      </c>
      <c r="C16" s="32">
        <f>'#1,2,3'!B83</f>
        <v>0</v>
      </c>
      <c r="O16" s="12" t="s">
        <v>554</v>
      </c>
    </row>
    <row r="17" spans="1:15" x14ac:dyDescent="0.3">
      <c r="B17" s="3" t="s">
        <v>908</v>
      </c>
      <c r="C17" s="32">
        <f>'#1,2,3'!B128</f>
        <v>0</v>
      </c>
      <c r="O17" s="12" t="s">
        <v>554</v>
      </c>
    </row>
    <row r="18" spans="1:15" x14ac:dyDescent="0.3">
      <c r="B18" s="3" t="s">
        <v>909</v>
      </c>
      <c r="C18" s="32">
        <f>'#1,2,3'!B172</f>
        <v>0</v>
      </c>
      <c r="O18" s="12" t="s">
        <v>554</v>
      </c>
    </row>
    <row r="19" spans="1:15" x14ac:dyDescent="0.3">
      <c r="B19" s="3" t="s">
        <v>910</v>
      </c>
      <c r="C19" s="32">
        <f>'#1,2,3'!B217</f>
        <v>0</v>
      </c>
      <c r="O19" s="12" t="s">
        <v>554</v>
      </c>
    </row>
    <row r="20" spans="1:15" x14ac:dyDescent="0.3">
      <c r="B20" s="3" t="s">
        <v>911</v>
      </c>
      <c r="C20" s="32">
        <f>'#1,2,3'!B262</f>
        <v>0</v>
      </c>
      <c r="O20" s="12" t="s">
        <v>554</v>
      </c>
    </row>
    <row r="21" spans="1:15" x14ac:dyDescent="0.3">
      <c r="B21" s="3" t="s">
        <v>912</v>
      </c>
      <c r="C21" s="32">
        <f>'#1,2,3'!B307</f>
        <v>0</v>
      </c>
      <c r="O21" s="12" t="s">
        <v>554</v>
      </c>
    </row>
    <row r="22" spans="1:15" x14ac:dyDescent="0.3">
      <c r="B22" s="3" t="s">
        <v>913</v>
      </c>
      <c r="C22" s="32">
        <f>'#1,2,3'!B352</f>
        <v>0</v>
      </c>
      <c r="O22" s="12" t="s">
        <v>554</v>
      </c>
    </row>
    <row r="23" spans="1:15" x14ac:dyDescent="0.3">
      <c r="B23" s="3" t="s">
        <v>914</v>
      </c>
      <c r="C23" s="32">
        <f>'#1,2,3'!B396</f>
        <v>0</v>
      </c>
      <c r="O23" s="12" t="s">
        <v>554</v>
      </c>
    </row>
    <row r="24" spans="1:15" x14ac:dyDescent="0.3">
      <c r="B24" s="3" t="s">
        <v>915</v>
      </c>
      <c r="C24" s="32">
        <f>'#1,2,3'!B440</f>
        <v>0</v>
      </c>
      <c r="O24" s="12" t="s">
        <v>554</v>
      </c>
    </row>
    <row r="25" spans="1:15" x14ac:dyDescent="0.3">
      <c r="O25" s="12" t="s">
        <v>554</v>
      </c>
    </row>
    <row r="26" spans="1:15" x14ac:dyDescent="0.3">
      <c r="O26" s="12" t="s">
        <v>554</v>
      </c>
    </row>
    <row r="27" spans="1:15" x14ac:dyDescent="0.3">
      <c r="B27" s="7" t="s">
        <v>928</v>
      </c>
      <c r="O27" s="12" t="s">
        <v>554</v>
      </c>
    </row>
    <row r="28" spans="1:15" x14ac:dyDescent="0.3">
      <c r="B28" s="75" t="s">
        <v>929</v>
      </c>
      <c r="O28" s="12" t="s">
        <v>554</v>
      </c>
    </row>
    <row r="29" spans="1:15" x14ac:dyDescent="0.3">
      <c r="D29" s="69" t="s">
        <v>856</v>
      </c>
      <c r="E29" s="68">
        <f t="shared" ref="E29:N29" si="0">YearForCollection</f>
        <v>2025</v>
      </c>
      <c r="F29" s="68">
        <f t="shared" si="0"/>
        <v>2025</v>
      </c>
      <c r="G29" s="68">
        <f t="shared" si="0"/>
        <v>2025</v>
      </c>
      <c r="H29" s="68">
        <f t="shared" si="0"/>
        <v>2025</v>
      </c>
      <c r="I29" s="68">
        <f t="shared" si="0"/>
        <v>2025</v>
      </c>
      <c r="J29" s="68">
        <f t="shared" si="0"/>
        <v>2025</v>
      </c>
      <c r="K29" s="68">
        <f t="shared" si="0"/>
        <v>2025</v>
      </c>
      <c r="L29" s="68">
        <f t="shared" si="0"/>
        <v>2025</v>
      </c>
      <c r="M29" s="68">
        <f t="shared" si="0"/>
        <v>2025</v>
      </c>
      <c r="N29" s="68">
        <f t="shared" si="0"/>
        <v>2025</v>
      </c>
      <c r="O29" s="12" t="s">
        <v>554</v>
      </c>
    </row>
    <row r="30" spans="1:15" x14ac:dyDescent="0.3">
      <c r="D30" s="5" t="s">
        <v>857</v>
      </c>
      <c r="E30" s="5" t="s">
        <v>858</v>
      </c>
      <c r="F30" s="5" t="s">
        <v>859</v>
      </c>
      <c r="G30" s="5" t="s">
        <v>860</v>
      </c>
      <c r="H30" s="5" t="s">
        <v>861</v>
      </c>
      <c r="I30" s="5" t="s">
        <v>862</v>
      </c>
      <c r="J30" s="5" t="s">
        <v>863</v>
      </c>
      <c r="K30" s="5" t="s">
        <v>864</v>
      </c>
      <c r="L30" s="5" t="s">
        <v>865</v>
      </c>
      <c r="M30" s="5" t="s">
        <v>866</v>
      </c>
      <c r="N30" s="5" t="s">
        <v>867</v>
      </c>
      <c r="O30" s="12" t="s">
        <v>554</v>
      </c>
    </row>
    <row r="31" spans="1:15" x14ac:dyDescent="0.3">
      <c r="A31" s="4" t="s">
        <v>868</v>
      </c>
      <c r="B31" s="4" t="s">
        <v>869</v>
      </c>
      <c r="C31" s="4" t="s">
        <v>870</v>
      </c>
      <c r="D31" s="4" t="s">
        <v>871</v>
      </c>
      <c r="E31" s="4" t="str">
        <f>LEFT($C$15,15)</f>
        <v>0</v>
      </c>
      <c r="F31" s="4" t="str">
        <f>LEFT($C$16,15)</f>
        <v>0</v>
      </c>
      <c r="G31" s="4" t="str">
        <f>LEFT($C$17,15)</f>
        <v>0</v>
      </c>
      <c r="H31" s="4" t="str">
        <f>LEFT($C$18,15)</f>
        <v>0</v>
      </c>
      <c r="I31" s="4" t="str">
        <f>LEFT($C$19,15)</f>
        <v>0</v>
      </c>
      <c r="J31" s="4" t="str">
        <f>LEFT($C$20,15)</f>
        <v>0</v>
      </c>
      <c r="K31" s="4" t="str">
        <f>LEFT($C$21,15)</f>
        <v>0</v>
      </c>
      <c r="L31" s="4" t="str">
        <f>LEFT($C$22,15)</f>
        <v>0</v>
      </c>
      <c r="M31" s="4" t="str">
        <f>LEFT($C$23,15)</f>
        <v>0</v>
      </c>
      <c r="N31" s="4" t="str">
        <f>LEFT($C$24,15)</f>
        <v>0</v>
      </c>
      <c r="O31" s="12" t="s">
        <v>554</v>
      </c>
    </row>
    <row r="32" spans="1:15" x14ac:dyDescent="0.3">
      <c r="O32" s="12" t="s">
        <v>554</v>
      </c>
    </row>
    <row r="33" spans="1:16" x14ac:dyDescent="0.3">
      <c r="A33" s="5" t="s">
        <v>930</v>
      </c>
      <c r="B33" s="20" t="str">
        <f t="shared" ref="B33:B39" si="1">IsoCountryCode&amp;":  "&amp;P33</f>
        <v>CN:  U.S. imports quantity</v>
      </c>
      <c r="C33" s="3" t="str">
        <f>QuantitiesIn</f>
        <v>pounds</v>
      </c>
      <c r="D33" s="114">
        <f t="shared" ref="D33:D38" si="2">SUM(E33:N33)</f>
        <v>0</v>
      </c>
      <c r="E33" s="103">
        <v>0</v>
      </c>
      <c r="F33" s="103">
        <v>0</v>
      </c>
      <c r="G33" s="103">
        <v>0</v>
      </c>
      <c r="H33" s="103">
        <v>0</v>
      </c>
      <c r="I33" s="103">
        <v>0</v>
      </c>
      <c r="J33" s="103">
        <v>0</v>
      </c>
      <c r="K33" s="103">
        <v>0</v>
      </c>
      <c r="L33" s="103">
        <v>0</v>
      </c>
      <c r="M33" s="103">
        <v>0</v>
      </c>
      <c r="N33" s="103">
        <v>0</v>
      </c>
      <c r="O33" s="12" t="s">
        <v>554</v>
      </c>
      <c r="P33" s="17" t="s">
        <v>931</v>
      </c>
    </row>
    <row r="34" spans="1:16" x14ac:dyDescent="0.3">
      <c r="A34" s="5" t="s">
        <v>930</v>
      </c>
      <c r="B34" s="20" t="str">
        <f t="shared" si="1"/>
        <v>CN:  U.S. imports value</v>
      </c>
      <c r="C34" s="3" t="str">
        <f>ValuesIn</f>
        <v>dollars</v>
      </c>
      <c r="D34" s="114">
        <f t="shared" si="2"/>
        <v>0</v>
      </c>
      <c r="E34" s="103">
        <v>0</v>
      </c>
      <c r="F34" s="103">
        <v>0</v>
      </c>
      <c r="G34" s="103">
        <v>0</v>
      </c>
      <c r="H34" s="103">
        <v>0</v>
      </c>
      <c r="I34" s="103">
        <v>0</v>
      </c>
      <c r="J34" s="103">
        <v>0</v>
      </c>
      <c r="K34" s="103">
        <v>0</v>
      </c>
      <c r="L34" s="103">
        <v>0</v>
      </c>
      <c r="M34" s="103">
        <v>0</v>
      </c>
      <c r="N34" s="103">
        <v>0</v>
      </c>
      <c r="O34" s="12" t="s">
        <v>554</v>
      </c>
      <c r="P34" s="17" t="s">
        <v>932</v>
      </c>
    </row>
    <row r="35" spans="1:16" x14ac:dyDescent="0.3">
      <c r="A35" s="5" t="s">
        <v>933</v>
      </c>
      <c r="B35" s="20" t="str">
        <f t="shared" si="1"/>
        <v>CN:  Commercial U.S. shipments quantity</v>
      </c>
      <c r="C35" s="3" t="str">
        <f>QuantitiesIn</f>
        <v>pounds</v>
      </c>
      <c r="D35" s="114">
        <f t="shared" si="2"/>
        <v>0</v>
      </c>
      <c r="E35" s="103">
        <v>0</v>
      </c>
      <c r="F35" s="103">
        <v>0</v>
      </c>
      <c r="G35" s="103">
        <v>0</v>
      </c>
      <c r="H35" s="103">
        <v>0</v>
      </c>
      <c r="I35" s="103">
        <v>0</v>
      </c>
      <c r="J35" s="103">
        <v>0</v>
      </c>
      <c r="K35" s="103">
        <v>0</v>
      </c>
      <c r="L35" s="103">
        <v>0</v>
      </c>
      <c r="M35" s="103">
        <v>0</v>
      </c>
      <c r="N35" s="103">
        <v>0</v>
      </c>
      <c r="O35" s="12" t="s">
        <v>554</v>
      </c>
      <c r="P35" s="17" t="s">
        <v>877</v>
      </c>
    </row>
    <row r="36" spans="1:16" x14ac:dyDescent="0.3">
      <c r="A36" s="5" t="s">
        <v>933</v>
      </c>
      <c r="B36" s="20" t="str">
        <f t="shared" si="1"/>
        <v>CN:  Commercial U.S. shipments value</v>
      </c>
      <c r="C36" s="3" t="str">
        <f>ValuesIn</f>
        <v>dollars</v>
      </c>
      <c r="D36" s="114">
        <f t="shared" si="2"/>
        <v>0</v>
      </c>
      <c r="E36" s="103">
        <v>0</v>
      </c>
      <c r="F36" s="103">
        <v>0</v>
      </c>
      <c r="G36" s="103">
        <v>0</v>
      </c>
      <c r="H36" s="103">
        <v>0</v>
      </c>
      <c r="I36" s="103">
        <v>0</v>
      </c>
      <c r="J36" s="103">
        <v>0</v>
      </c>
      <c r="K36" s="103">
        <v>0</v>
      </c>
      <c r="L36" s="103">
        <v>0</v>
      </c>
      <c r="M36" s="103">
        <v>0</v>
      </c>
      <c r="N36" s="103">
        <v>0</v>
      </c>
      <c r="O36" s="12" t="s">
        <v>554</v>
      </c>
      <c r="P36" s="17" t="s">
        <v>878</v>
      </c>
    </row>
    <row r="37" spans="1:16" x14ac:dyDescent="0.3">
      <c r="A37" s="5" t="s">
        <v>934</v>
      </c>
      <c r="B37" s="20" t="str">
        <f>IsoCountryCode&amp;":  "&amp;P37</f>
        <v>CN:  IC/TR in the U.S. quantity</v>
      </c>
      <c r="C37" s="3" t="str">
        <f>QuantitiesIn</f>
        <v>pounds</v>
      </c>
      <c r="D37" s="114">
        <f t="shared" si="2"/>
        <v>0</v>
      </c>
      <c r="E37" s="103">
        <v>0</v>
      </c>
      <c r="F37" s="103">
        <v>0</v>
      </c>
      <c r="G37" s="103">
        <v>0</v>
      </c>
      <c r="H37" s="103">
        <v>0</v>
      </c>
      <c r="I37" s="103">
        <v>0</v>
      </c>
      <c r="J37" s="103">
        <v>0</v>
      </c>
      <c r="K37" s="103">
        <v>0</v>
      </c>
      <c r="L37" s="103">
        <v>0</v>
      </c>
      <c r="M37" s="103">
        <v>0</v>
      </c>
      <c r="N37" s="103">
        <v>0</v>
      </c>
      <c r="O37" s="12" t="s">
        <v>554</v>
      </c>
      <c r="P37" s="17" t="s">
        <v>935</v>
      </c>
    </row>
    <row r="38" spans="1:16" x14ac:dyDescent="0.3">
      <c r="A38" s="5" t="s">
        <v>934</v>
      </c>
      <c r="B38" s="20" t="str">
        <f t="shared" si="1"/>
        <v>CN:  IC/TR in the U.S. value</v>
      </c>
      <c r="C38" s="3" t="str">
        <f>ValuesIn</f>
        <v>dollars</v>
      </c>
      <c r="D38" s="114">
        <f t="shared" si="2"/>
        <v>0</v>
      </c>
      <c r="E38" s="103">
        <v>0</v>
      </c>
      <c r="F38" s="103">
        <v>0</v>
      </c>
      <c r="G38" s="103">
        <v>0</v>
      </c>
      <c r="H38" s="103">
        <v>0</v>
      </c>
      <c r="I38" s="103">
        <v>0</v>
      </c>
      <c r="J38" s="103">
        <v>0</v>
      </c>
      <c r="K38" s="103">
        <v>0</v>
      </c>
      <c r="L38" s="103">
        <v>0</v>
      </c>
      <c r="M38" s="103">
        <v>0</v>
      </c>
      <c r="N38" s="103">
        <v>0</v>
      </c>
      <c r="O38" s="12" t="s">
        <v>554</v>
      </c>
      <c r="P38" s="17" t="s">
        <v>936</v>
      </c>
    </row>
    <row r="39" spans="1:16" x14ac:dyDescent="0.3">
      <c r="A39" s="5" t="s">
        <v>930</v>
      </c>
      <c r="B39" s="20" t="str">
        <f t="shared" si="1"/>
        <v>CN:  Estimated share of total U.S. imports</v>
      </c>
      <c r="C39" s="3" t="s">
        <v>883</v>
      </c>
      <c r="D39" s="97"/>
      <c r="E39" s="113">
        <v>0</v>
      </c>
      <c r="F39" s="113">
        <v>0</v>
      </c>
      <c r="G39" s="113">
        <v>0</v>
      </c>
      <c r="H39" s="113">
        <v>0</v>
      </c>
      <c r="I39" s="113">
        <v>0</v>
      </c>
      <c r="J39" s="113">
        <v>0</v>
      </c>
      <c r="K39" s="113">
        <v>0</v>
      </c>
      <c r="L39" s="113">
        <v>0</v>
      </c>
      <c r="M39" s="113">
        <v>0</v>
      </c>
      <c r="N39" s="113">
        <v>0</v>
      </c>
      <c r="O39" s="12" t="s">
        <v>554</v>
      </c>
      <c r="P39" s="17" t="s">
        <v>937</v>
      </c>
    </row>
    <row r="40" spans="1:16" x14ac:dyDescent="0.3">
      <c r="A40" s="5"/>
      <c r="O40" s="12" t="s">
        <v>554</v>
      </c>
      <c r="P40" s="17"/>
    </row>
    <row r="41" spans="1:16" x14ac:dyDescent="0.3">
      <c r="A41" s="5"/>
      <c r="B41" s="3" t="s">
        <v>938</v>
      </c>
      <c r="D41" s="69" t="s">
        <v>856</v>
      </c>
      <c r="E41" s="68">
        <f t="shared" ref="E41:N41" si="3">YearForCollection</f>
        <v>2025</v>
      </c>
      <c r="F41" s="68">
        <f t="shared" si="3"/>
        <v>2025</v>
      </c>
      <c r="G41" s="68">
        <f t="shared" si="3"/>
        <v>2025</v>
      </c>
      <c r="H41" s="68">
        <f t="shared" si="3"/>
        <v>2025</v>
      </c>
      <c r="I41" s="68">
        <f t="shared" si="3"/>
        <v>2025</v>
      </c>
      <c r="J41" s="68">
        <f t="shared" si="3"/>
        <v>2025</v>
      </c>
      <c r="K41" s="68">
        <f t="shared" si="3"/>
        <v>2025</v>
      </c>
      <c r="L41" s="68">
        <f t="shared" si="3"/>
        <v>2025</v>
      </c>
      <c r="M41" s="68">
        <f t="shared" si="3"/>
        <v>2025</v>
      </c>
      <c r="N41" s="68">
        <f t="shared" si="3"/>
        <v>2025</v>
      </c>
      <c r="O41" s="12" t="s">
        <v>554</v>
      </c>
      <c r="P41" s="17"/>
    </row>
    <row r="42" spans="1:16" x14ac:dyDescent="0.3">
      <c r="A42" s="5"/>
      <c r="O42" s="12" t="s">
        <v>554</v>
      </c>
      <c r="P42" s="17"/>
    </row>
    <row r="43" spans="1:16" x14ac:dyDescent="0.3">
      <c r="B43" s="19" t="str">
        <f>IsoCountryCode&amp;":  "&amp;P43</f>
        <v xml:space="preserve">CN:  US imports unit value </v>
      </c>
      <c r="C43" s="3" t="str">
        <f>AUVsIn</f>
        <v>dollars per pound</v>
      </c>
      <c r="D43" s="101">
        <f t="shared" ref="D43:N43" si="4">IF(AND(D33=0,D34=0),0,IF(D44&lt;1,(D34*AUVMultiple)/D33,"Missing data"))</f>
        <v>0</v>
      </c>
      <c r="E43" s="101">
        <f t="shared" si="4"/>
        <v>0</v>
      </c>
      <c r="F43" s="101">
        <f t="shared" si="4"/>
        <v>0</v>
      </c>
      <c r="G43" s="101">
        <f t="shared" si="4"/>
        <v>0</v>
      </c>
      <c r="H43" s="101">
        <f t="shared" si="4"/>
        <v>0</v>
      </c>
      <c r="I43" s="101">
        <f t="shared" si="4"/>
        <v>0</v>
      </c>
      <c r="J43" s="101">
        <f t="shared" si="4"/>
        <v>0</v>
      </c>
      <c r="K43" s="101">
        <f t="shared" si="4"/>
        <v>0</v>
      </c>
      <c r="L43" s="101">
        <f t="shared" si="4"/>
        <v>0</v>
      </c>
      <c r="M43" s="101">
        <f t="shared" si="4"/>
        <v>0</v>
      </c>
      <c r="N43" s="101">
        <f t="shared" si="4"/>
        <v>0</v>
      </c>
      <c r="O43" s="12" t="s">
        <v>554</v>
      </c>
      <c r="P43" s="17" t="s">
        <v>939</v>
      </c>
    </row>
    <row r="44" spans="1:16" x14ac:dyDescent="0.3">
      <c r="B44" s="6" t="str">
        <f>CONCATENATE("Flag:  ",B43)</f>
        <v xml:space="preserve">Flag:  CN:  US imports unit value </v>
      </c>
      <c r="C44" s="3" t="s">
        <v>886</v>
      </c>
      <c r="D44" s="100">
        <f>IF(SUM(E44:N44)&gt;0,1,0)</f>
        <v>0</v>
      </c>
      <c r="E44" s="100">
        <f t="shared" ref="E44:N44" si="5">IF(AND(E33=0,E34=0),0,IF(AND(E33&lt;&gt;0,E34&lt;&gt;0),0,1))</f>
        <v>0</v>
      </c>
      <c r="F44" s="100">
        <f t="shared" si="5"/>
        <v>0</v>
      </c>
      <c r="G44" s="100">
        <f t="shared" si="5"/>
        <v>0</v>
      </c>
      <c r="H44" s="100">
        <f t="shared" si="5"/>
        <v>0</v>
      </c>
      <c r="I44" s="100">
        <f t="shared" si="5"/>
        <v>0</v>
      </c>
      <c r="J44" s="100">
        <f t="shared" si="5"/>
        <v>0</v>
      </c>
      <c r="K44" s="100">
        <f t="shared" si="5"/>
        <v>0</v>
      </c>
      <c r="L44" s="100">
        <f t="shared" si="5"/>
        <v>0</v>
      </c>
      <c r="M44" s="100">
        <f t="shared" si="5"/>
        <v>0</v>
      </c>
      <c r="N44" s="100">
        <f t="shared" si="5"/>
        <v>0</v>
      </c>
      <c r="O44" s="12" t="s">
        <v>554</v>
      </c>
      <c r="P44" s="18" t="str">
        <f>CONCATENATE("Flag:  ",P43)</f>
        <v xml:space="preserve">Flag:  US imports unit value </v>
      </c>
    </row>
    <row r="45" spans="1:16" x14ac:dyDescent="0.3">
      <c r="B45" s="19" t="str">
        <f>IsoCountryCode&amp;":  "&amp;P45</f>
        <v>CN:  Commercial sales unit value</v>
      </c>
      <c r="C45" s="3" t="str">
        <f>AUVsIn</f>
        <v>dollars per pound</v>
      </c>
      <c r="D45" s="101">
        <f t="shared" ref="D45:N45" si="6">IF(AND(D35=0,D36=0),0,IF(D46&lt;1,(D36*AUVMultiple)/D35,"Missing data"))</f>
        <v>0</v>
      </c>
      <c r="E45" s="101">
        <f t="shared" si="6"/>
        <v>0</v>
      </c>
      <c r="F45" s="101">
        <f t="shared" si="6"/>
        <v>0</v>
      </c>
      <c r="G45" s="101">
        <f t="shared" si="6"/>
        <v>0</v>
      </c>
      <c r="H45" s="101">
        <f t="shared" si="6"/>
        <v>0</v>
      </c>
      <c r="I45" s="101">
        <f t="shared" si="6"/>
        <v>0</v>
      </c>
      <c r="J45" s="101">
        <f t="shared" si="6"/>
        <v>0</v>
      </c>
      <c r="K45" s="101">
        <f t="shared" si="6"/>
        <v>0</v>
      </c>
      <c r="L45" s="101">
        <f t="shared" si="6"/>
        <v>0</v>
      </c>
      <c r="M45" s="101">
        <f t="shared" si="6"/>
        <v>0</v>
      </c>
      <c r="N45" s="101">
        <f t="shared" si="6"/>
        <v>0</v>
      </c>
      <c r="O45" s="12" t="s">
        <v>554</v>
      </c>
      <c r="P45" s="17" t="s">
        <v>887</v>
      </c>
    </row>
    <row r="46" spans="1:16" x14ac:dyDescent="0.3">
      <c r="B46" s="6" t="str">
        <f>CONCATENATE("Flag:  ",B45)</f>
        <v>Flag:  CN:  Commercial sales unit value</v>
      </c>
      <c r="C46" s="3" t="s">
        <v>886</v>
      </c>
      <c r="D46" s="100">
        <f>IF(SUM(E46:N46)&gt;0,1,0)</f>
        <v>0</v>
      </c>
      <c r="E46" s="100">
        <f t="shared" ref="E46:N46" si="7">IF(AND(E35=0,E36=0),0,IF(AND(E35&lt;&gt;0,E36&lt;&gt;0),0,1))</f>
        <v>0</v>
      </c>
      <c r="F46" s="100">
        <f t="shared" si="7"/>
        <v>0</v>
      </c>
      <c r="G46" s="100">
        <f t="shared" si="7"/>
        <v>0</v>
      </c>
      <c r="H46" s="100">
        <f t="shared" si="7"/>
        <v>0</v>
      </c>
      <c r="I46" s="100">
        <f t="shared" si="7"/>
        <v>0</v>
      </c>
      <c r="J46" s="100">
        <f t="shared" si="7"/>
        <v>0</v>
      </c>
      <c r="K46" s="100">
        <f t="shared" si="7"/>
        <v>0</v>
      </c>
      <c r="L46" s="100">
        <f t="shared" si="7"/>
        <v>0</v>
      </c>
      <c r="M46" s="100">
        <f t="shared" si="7"/>
        <v>0</v>
      </c>
      <c r="N46" s="100">
        <f t="shared" si="7"/>
        <v>0</v>
      </c>
      <c r="O46" s="12" t="s">
        <v>554</v>
      </c>
      <c r="P46" s="18" t="str">
        <f>CONCATENATE("Flag:  ",P45)</f>
        <v>Flag:  Commercial sales unit value</v>
      </c>
    </row>
    <row r="47" spans="1:16" x14ac:dyDescent="0.3">
      <c r="B47" s="19" t="str">
        <f>IsoCountryCode&amp;":  "&amp;P47</f>
        <v>CN:  IC/TR in the U.S. unit value</v>
      </c>
      <c r="C47" s="3" t="str">
        <f>AUVsIn</f>
        <v>dollars per pound</v>
      </c>
      <c r="D47" s="101">
        <f t="shared" ref="D47:N47" si="8">IF(AND(D37=0,D38=0),0,IF(D48&lt;1,(D38*AUVMultiple)/D37,"Missing data"))</f>
        <v>0</v>
      </c>
      <c r="E47" s="101">
        <f t="shared" si="8"/>
        <v>0</v>
      </c>
      <c r="F47" s="101">
        <f t="shared" si="8"/>
        <v>0</v>
      </c>
      <c r="G47" s="101">
        <f t="shared" si="8"/>
        <v>0</v>
      </c>
      <c r="H47" s="101">
        <f t="shared" si="8"/>
        <v>0</v>
      </c>
      <c r="I47" s="101">
        <f t="shared" si="8"/>
        <v>0</v>
      </c>
      <c r="J47" s="101">
        <f t="shared" si="8"/>
        <v>0</v>
      </c>
      <c r="K47" s="101">
        <f t="shared" si="8"/>
        <v>0</v>
      </c>
      <c r="L47" s="101">
        <f t="shared" si="8"/>
        <v>0</v>
      </c>
      <c r="M47" s="101">
        <f t="shared" si="8"/>
        <v>0</v>
      </c>
      <c r="N47" s="101">
        <f t="shared" si="8"/>
        <v>0</v>
      </c>
      <c r="O47" s="12" t="s">
        <v>554</v>
      </c>
      <c r="P47" s="17" t="s">
        <v>940</v>
      </c>
    </row>
    <row r="48" spans="1:16" x14ac:dyDescent="0.3">
      <c r="B48" s="6" t="str">
        <f>CONCATENATE("Flag:  ",B47)</f>
        <v>Flag:  CN:  IC/TR in the U.S. unit value</v>
      </c>
      <c r="C48" s="3" t="s">
        <v>886</v>
      </c>
      <c r="D48" s="100">
        <f>IF(SUM(E48:N48)&gt;0,1,0)</f>
        <v>0</v>
      </c>
      <c r="E48" s="100">
        <f t="shared" ref="E48:N48" si="9">IF(AND(E37=0,E38=0),0,IF(AND(E37&lt;&gt;0,E38&lt;&gt;0),0,1))</f>
        <v>0</v>
      </c>
      <c r="F48" s="100">
        <f t="shared" si="9"/>
        <v>0</v>
      </c>
      <c r="G48" s="100">
        <f t="shared" si="9"/>
        <v>0</v>
      </c>
      <c r="H48" s="100">
        <f t="shared" si="9"/>
        <v>0</v>
      </c>
      <c r="I48" s="100">
        <f t="shared" si="9"/>
        <v>0</v>
      </c>
      <c r="J48" s="100">
        <f t="shared" si="9"/>
        <v>0</v>
      </c>
      <c r="K48" s="100">
        <f t="shared" si="9"/>
        <v>0</v>
      </c>
      <c r="L48" s="100">
        <f t="shared" si="9"/>
        <v>0</v>
      </c>
      <c r="M48" s="100">
        <f t="shared" si="9"/>
        <v>0</v>
      </c>
      <c r="N48" s="100">
        <f t="shared" si="9"/>
        <v>0</v>
      </c>
      <c r="O48" s="12" t="s">
        <v>554</v>
      </c>
      <c r="P48" s="18" t="str">
        <f>CONCATENATE("Flag:  ",P47)</f>
        <v>Flag:  IC/TR in the U.S. unit value</v>
      </c>
    </row>
    <row r="49" spans="1:16" x14ac:dyDescent="0.3">
      <c r="B49" s="19" t="str">
        <f>IsoCountryCode&amp;":  "&amp;P49</f>
        <v>CN:  U.S. shipments quantity</v>
      </c>
      <c r="C49" s="3" t="str">
        <f>QuantitiesIn</f>
        <v>pounds</v>
      </c>
      <c r="D49" s="100">
        <f t="shared" ref="D49:N49" si="10">D35+D37</f>
        <v>0</v>
      </c>
      <c r="E49" s="100">
        <f t="shared" si="10"/>
        <v>0</v>
      </c>
      <c r="F49" s="100">
        <f t="shared" si="10"/>
        <v>0</v>
      </c>
      <c r="G49" s="100">
        <f t="shared" si="10"/>
        <v>0</v>
      </c>
      <c r="H49" s="100">
        <f t="shared" si="10"/>
        <v>0</v>
      </c>
      <c r="I49" s="100">
        <f t="shared" si="10"/>
        <v>0</v>
      </c>
      <c r="J49" s="100">
        <f t="shared" si="10"/>
        <v>0</v>
      </c>
      <c r="K49" s="100">
        <f t="shared" si="10"/>
        <v>0</v>
      </c>
      <c r="L49" s="100">
        <f t="shared" si="10"/>
        <v>0</v>
      </c>
      <c r="M49" s="100">
        <f t="shared" si="10"/>
        <v>0</v>
      </c>
      <c r="N49" s="100">
        <f t="shared" si="10"/>
        <v>0</v>
      </c>
      <c r="O49" s="12" t="s">
        <v>554</v>
      </c>
      <c r="P49" s="17" t="s">
        <v>941</v>
      </c>
    </row>
    <row r="50" spans="1:16" x14ac:dyDescent="0.3">
      <c r="B50" s="19" t="str">
        <f>IsoCountryCode&amp;":  "&amp;P50</f>
        <v>CN:  U.S. shipments value</v>
      </c>
      <c r="C50" s="3" t="str">
        <f>ValuesIn</f>
        <v>dollars</v>
      </c>
      <c r="D50" s="100">
        <f t="shared" ref="D50:N50" si="11">D36+D38</f>
        <v>0</v>
      </c>
      <c r="E50" s="100">
        <f t="shared" si="11"/>
        <v>0</v>
      </c>
      <c r="F50" s="100">
        <f t="shared" si="11"/>
        <v>0</v>
      </c>
      <c r="G50" s="100">
        <f t="shared" si="11"/>
        <v>0</v>
      </c>
      <c r="H50" s="100">
        <f t="shared" si="11"/>
        <v>0</v>
      </c>
      <c r="I50" s="100">
        <f t="shared" si="11"/>
        <v>0</v>
      </c>
      <c r="J50" s="100">
        <f t="shared" si="11"/>
        <v>0</v>
      </c>
      <c r="K50" s="100">
        <f t="shared" si="11"/>
        <v>0</v>
      </c>
      <c r="L50" s="100">
        <f t="shared" si="11"/>
        <v>0</v>
      </c>
      <c r="M50" s="100">
        <f t="shared" si="11"/>
        <v>0</v>
      </c>
      <c r="N50" s="100">
        <f t="shared" si="11"/>
        <v>0</v>
      </c>
      <c r="O50" s="12" t="s">
        <v>554</v>
      </c>
      <c r="P50" s="17" t="s">
        <v>942</v>
      </c>
    </row>
    <row r="51" spans="1:16" x14ac:dyDescent="0.3">
      <c r="B51" s="19" t="str">
        <f>IsoCountryCode&amp;":  "&amp;P51</f>
        <v>CN:  U.S. shipments unit value</v>
      </c>
      <c r="C51" s="3" t="str">
        <f>AUVsIn</f>
        <v>dollars per pound</v>
      </c>
      <c r="D51" s="101">
        <f t="shared" ref="D51:N51" si="12">IF(AND(D49=0,D50=0),0,IF(D52&lt;1,(D50*AUVMultiple)/D49,"Missing data"))</f>
        <v>0</v>
      </c>
      <c r="E51" s="101">
        <f t="shared" si="12"/>
        <v>0</v>
      </c>
      <c r="F51" s="101">
        <f t="shared" si="12"/>
        <v>0</v>
      </c>
      <c r="G51" s="101">
        <f t="shared" si="12"/>
        <v>0</v>
      </c>
      <c r="H51" s="101">
        <f t="shared" si="12"/>
        <v>0</v>
      </c>
      <c r="I51" s="101">
        <f t="shared" si="12"/>
        <v>0</v>
      </c>
      <c r="J51" s="101">
        <f t="shared" si="12"/>
        <v>0</v>
      </c>
      <c r="K51" s="101">
        <f t="shared" si="12"/>
        <v>0</v>
      </c>
      <c r="L51" s="101">
        <f t="shared" si="12"/>
        <v>0</v>
      </c>
      <c r="M51" s="101">
        <f t="shared" si="12"/>
        <v>0</v>
      </c>
      <c r="N51" s="101">
        <f t="shared" si="12"/>
        <v>0</v>
      </c>
      <c r="O51" s="12" t="s">
        <v>554</v>
      </c>
      <c r="P51" s="17" t="s">
        <v>943</v>
      </c>
    </row>
    <row r="52" spans="1:16" x14ac:dyDescent="0.3">
      <c r="B52" s="6" t="str">
        <f>CONCATENATE("Flag:  ",B51)</f>
        <v>Flag:  CN:  U.S. shipments unit value</v>
      </c>
      <c r="C52" s="3" t="s">
        <v>886</v>
      </c>
      <c r="D52" s="100">
        <f>IF(SUM(E52:N52)&gt;0,1,0)</f>
        <v>0</v>
      </c>
      <c r="E52" s="100">
        <f>IF((E46+E48)&gt;0,1,0)</f>
        <v>0</v>
      </c>
      <c r="F52" s="100">
        <f t="shared" ref="F52:N52" si="13">IF((F46+F48)&gt;0,1,0)</f>
        <v>0</v>
      </c>
      <c r="G52" s="100">
        <f t="shared" si="13"/>
        <v>0</v>
      </c>
      <c r="H52" s="100">
        <f t="shared" si="13"/>
        <v>0</v>
      </c>
      <c r="I52" s="100">
        <f t="shared" si="13"/>
        <v>0</v>
      </c>
      <c r="J52" s="100">
        <f t="shared" si="13"/>
        <v>0</v>
      </c>
      <c r="K52" s="100">
        <f t="shared" si="13"/>
        <v>0</v>
      </c>
      <c r="L52" s="100">
        <f t="shared" si="13"/>
        <v>0</v>
      </c>
      <c r="M52" s="100">
        <f t="shared" si="13"/>
        <v>0</v>
      </c>
      <c r="N52" s="100">
        <f t="shared" si="13"/>
        <v>0</v>
      </c>
      <c r="O52" s="12" t="s">
        <v>554</v>
      </c>
      <c r="P52" s="18" t="str">
        <f>CONCATENATE("Flag:  ",P51)</f>
        <v>Flag:  U.S. shipments unit value</v>
      </c>
    </row>
    <row r="53" spans="1:16" x14ac:dyDescent="0.3">
      <c r="O53" s="12" t="s">
        <v>554</v>
      </c>
    </row>
    <row r="54" spans="1:16" x14ac:dyDescent="0.3">
      <c r="B54" s="7" t="s">
        <v>944</v>
      </c>
      <c r="O54" s="12" t="s">
        <v>554</v>
      </c>
    </row>
    <row r="55" spans="1:16" x14ac:dyDescent="0.3">
      <c r="B55" s="7"/>
      <c r="O55" s="12" t="s">
        <v>554</v>
      </c>
    </row>
    <row r="56" spans="1:16" x14ac:dyDescent="0.3">
      <c r="B56" s="7"/>
      <c r="D56" s="69" t="s">
        <v>856</v>
      </c>
      <c r="E56" s="68">
        <f t="shared" ref="E56:N56" si="14">YearForCollection</f>
        <v>2025</v>
      </c>
      <c r="F56" s="68">
        <f t="shared" si="14"/>
        <v>2025</v>
      </c>
      <c r="G56" s="68">
        <f t="shared" si="14"/>
        <v>2025</v>
      </c>
      <c r="H56" s="68">
        <f t="shared" si="14"/>
        <v>2025</v>
      </c>
      <c r="I56" s="68">
        <f t="shared" si="14"/>
        <v>2025</v>
      </c>
      <c r="J56" s="68">
        <f t="shared" si="14"/>
        <v>2025</v>
      </c>
      <c r="K56" s="68">
        <f t="shared" si="14"/>
        <v>2025</v>
      </c>
      <c r="L56" s="68">
        <f t="shared" si="14"/>
        <v>2025</v>
      </c>
      <c r="M56" s="68">
        <f t="shared" si="14"/>
        <v>2025</v>
      </c>
      <c r="N56" s="68">
        <f t="shared" si="14"/>
        <v>2025</v>
      </c>
      <c r="O56" s="12" t="s">
        <v>554</v>
      </c>
    </row>
    <row r="57" spans="1:16" x14ac:dyDescent="0.3">
      <c r="D57" s="5" t="s">
        <v>857</v>
      </c>
      <c r="E57" s="5" t="s">
        <v>858</v>
      </c>
      <c r="F57" s="5" t="s">
        <v>859</v>
      </c>
      <c r="G57" s="5" t="s">
        <v>860</v>
      </c>
      <c r="H57" s="5" t="s">
        <v>861</v>
      </c>
      <c r="I57" s="5" t="s">
        <v>862</v>
      </c>
      <c r="J57" s="5" t="s">
        <v>863</v>
      </c>
      <c r="K57" s="5" t="s">
        <v>864</v>
      </c>
      <c r="L57" s="5" t="s">
        <v>865</v>
      </c>
      <c r="M57" s="5" t="s">
        <v>866</v>
      </c>
      <c r="N57" s="5" t="s">
        <v>867</v>
      </c>
      <c r="O57" s="12" t="s">
        <v>554</v>
      </c>
    </row>
    <row r="58" spans="1:16" x14ac:dyDescent="0.3">
      <c r="A58" s="4" t="s">
        <v>868</v>
      </c>
      <c r="B58" s="4" t="s">
        <v>869</v>
      </c>
      <c r="C58" s="4" t="s">
        <v>870</v>
      </c>
      <c r="D58" s="4" t="s">
        <v>871</v>
      </c>
      <c r="E58" s="4" t="str">
        <f>LEFT($C$15,15)</f>
        <v>0</v>
      </c>
      <c r="F58" s="4" t="str">
        <f>LEFT($C$16,15)</f>
        <v>0</v>
      </c>
      <c r="G58" s="4" t="str">
        <f>LEFT($C$17,15)</f>
        <v>0</v>
      </c>
      <c r="H58" s="4" t="str">
        <f>LEFT($C$18,15)</f>
        <v>0</v>
      </c>
      <c r="I58" s="4" t="str">
        <f>LEFT($C$19,15)</f>
        <v>0</v>
      </c>
      <c r="J58" s="4" t="str">
        <f>LEFT($C$20,15)</f>
        <v>0</v>
      </c>
      <c r="K58" s="4" t="str">
        <f>LEFT($C$21,15)</f>
        <v>0</v>
      </c>
      <c r="L58" s="4" t="str">
        <f>LEFT($C$22,15)</f>
        <v>0</v>
      </c>
      <c r="M58" s="4" t="str">
        <f>LEFT($C$23,15)</f>
        <v>0</v>
      </c>
      <c r="N58" s="4" t="str">
        <f>LEFT($C$24,15)</f>
        <v>0</v>
      </c>
      <c r="O58" s="12" t="s">
        <v>554</v>
      </c>
    </row>
    <row r="59" spans="1:16" x14ac:dyDescent="0.3">
      <c r="O59" s="12" t="s">
        <v>554</v>
      </c>
    </row>
    <row r="60" spans="1:16" x14ac:dyDescent="0.3">
      <c r="A60" s="5" t="s">
        <v>945</v>
      </c>
      <c r="B60" s="7" t="str">
        <f t="shared" ref="B60:B65" si="15">IsoCountryCode&amp;":  "&amp;P60</f>
        <v>CN:  Capacity quantity</v>
      </c>
      <c r="C60" s="3" t="str">
        <f>QuantitiesIn</f>
        <v>pounds</v>
      </c>
      <c r="D60" s="114">
        <f t="shared" ref="D60:D63" si="16">SUM(E60:N60)</f>
        <v>0</v>
      </c>
      <c r="E60" s="103">
        <v>0</v>
      </c>
      <c r="F60" s="103">
        <v>0</v>
      </c>
      <c r="G60" s="103">
        <v>0</v>
      </c>
      <c r="H60" s="103">
        <v>0</v>
      </c>
      <c r="I60" s="103">
        <v>0</v>
      </c>
      <c r="J60" s="103">
        <v>0</v>
      </c>
      <c r="K60" s="103">
        <v>0</v>
      </c>
      <c r="L60" s="103">
        <v>0</v>
      </c>
      <c r="M60" s="103">
        <v>0</v>
      </c>
      <c r="N60" s="103">
        <v>0</v>
      </c>
      <c r="O60" s="12" t="s">
        <v>554</v>
      </c>
      <c r="P60" s="17" t="s">
        <v>873</v>
      </c>
    </row>
    <row r="61" spans="1:16" x14ac:dyDescent="0.3">
      <c r="A61" s="5" t="s">
        <v>946</v>
      </c>
      <c r="B61" s="7" t="str">
        <f t="shared" si="15"/>
        <v>CN:  Production quantity</v>
      </c>
      <c r="C61" s="3" t="str">
        <f>QuantitiesIn</f>
        <v>pounds</v>
      </c>
      <c r="D61" s="114">
        <f t="shared" si="16"/>
        <v>0</v>
      </c>
      <c r="E61" s="103">
        <v>0</v>
      </c>
      <c r="F61" s="103">
        <v>0</v>
      </c>
      <c r="G61" s="103">
        <v>0</v>
      </c>
      <c r="H61" s="103">
        <v>0</v>
      </c>
      <c r="I61" s="103">
        <v>0</v>
      </c>
      <c r="J61" s="103">
        <v>0</v>
      </c>
      <c r="K61" s="103">
        <v>0</v>
      </c>
      <c r="L61" s="103">
        <v>0</v>
      </c>
      <c r="M61" s="103">
        <v>0</v>
      </c>
      <c r="N61" s="103">
        <v>0</v>
      </c>
      <c r="O61" s="12" t="s">
        <v>554</v>
      </c>
      <c r="P61" s="17" t="s">
        <v>875</v>
      </c>
    </row>
    <row r="62" spans="1:16" x14ac:dyDescent="0.3">
      <c r="A62" s="5" t="s">
        <v>947</v>
      </c>
      <c r="B62" s="7" t="str">
        <f t="shared" si="15"/>
        <v>CN:  Exports to the United States quantity</v>
      </c>
      <c r="C62" s="3" t="str">
        <f>QuantitiesIn</f>
        <v>pounds</v>
      </c>
      <c r="D62" s="114">
        <f t="shared" si="16"/>
        <v>0</v>
      </c>
      <c r="E62" s="103">
        <v>0</v>
      </c>
      <c r="F62" s="103">
        <v>0</v>
      </c>
      <c r="G62" s="103">
        <v>0</v>
      </c>
      <c r="H62" s="103">
        <v>0</v>
      </c>
      <c r="I62" s="103">
        <v>0</v>
      </c>
      <c r="J62" s="103">
        <v>0</v>
      </c>
      <c r="K62" s="103">
        <v>0</v>
      </c>
      <c r="L62" s="103">
        <v>0</v>
      </c>
      <c r="M62" s="103">
        <v>0</v>
      </c>
      <c r="N62" s="103">
        <v>0</v>
      </c>
      <c r="O62" s="12" t="s">
        <v>554</v>
      </c>
      <c r="P62" s="17" t="s">
        <v>948</v>
      </c>
    </row>
    <row r="63" spans="1:16" x14ac:dyDescent="0.3">
      <c r="A63" s="5" t="s">
        <v>947</v>
      </c>
      <c r="B63" s="7" t="str">
        <f t="shared" si="15"/>
        <v>CN:  Exports to the United States value</v>
      </c>
      <c r="C63" s="3" t="str">
        <f>ValuesIn</f>
        <v>dollars</v>
      </c>
      <c r="D63" s="114">
        <f t="shared" si="16"/>
        <v>0</v>
      </c>
      <c r="E63" s="103">
        <v>0</v>
      </c>
      <c r="F63" s="103">
        <v>0</v>
      </c>
      <c r="G63" s="103">
        <v>0</v>
      </c>
      <c r="H63" s="103">
        <v>0</v>
      </c>
      <c r="I63" s="103">
        <v>0</v>
      </c>
      <c r="J63" s="103">
        <v>0</v>
      </c>
      <c r="K63" s="103">
        <v>0</v>
      </c>
      <c r="L63" s="103">
        <v>0</v>
      </c>
      <c r="M63" s="103">
        <v>0</v>
      </c>
      <c r="N63" s="103">
        <v>0</v>
      </c>
      <c r="O63" s="12" t="s">
        <v>554</v>
      </c>
      <c r="P63" s="17" t="s">
        <v>949</v>
      </c>
    </row>
    <row r="64" spans="1:16" x14ac:dyDescent="0.3">
      <c r="A64" s="5" t="s">
        <v>945</v>
      </c>
      <c r="B64" s="7" t="str">
        <f t="shared" si="15"/>
        <v>CN:  Estimated share of total production in country</v>
      </c>
      <c r="C64" s="3" t="s">
        <v>883</v>
      </c>
      <c r="D64" s="97"/>
      <c r="E64" s="113">
        <v>0</v>
      </c>
      <c r="F64" s="113">
        <v>0</v>
      </c>
      <c r="G64" s="113">
        <v>0</v>
      </c>
      <c r="H64" s="113">
        <v>0</v>
      </c>
      <c r="I64" s="113">
        <v>0</v>
      </c>
      <c r="J64" s="113">
        <v>0</v>
      </c>
      <c r="K64" s="113">
        <v>0</v>
      </c>
      <c r="L64" s="113">
        <v>0</v>
      </c>
      <c r="M64" s="113">
        <v>0</v>
      </c>
      <c r="N64" s="113">
        <v>0</v>
      </c>
      <c r="O64" s="12" t="s">
        <v>554</v>
      </c>
      <c r="P64" s="17" t="s">
        <v>950</v>
      </c>
    </row>
    <row r="65" spans="1:16" x14ac:dyDescent="0.3">
      <c r="A65" s="5" t="s">
        <v>947</v>
      </c>
      <c r="B65" s="7" t="str">
        <f t="shared" si="15"/>
        <v>CN:  Estimated share of total exports to the US</v>
      </c>
      <c r="C65" s="3" t="s">
        <v>883</v>
      </c>
      <c r="D65" s="97"/>
      <c r="E65" s="113">
        <v>0</v>
      </c>
      <c r="F65" s="113">
        <v>0</v>
      </c>
      <c r="G65" s="113">
        <v>0</v>
      </c>
      <c r="H65" s="113">
        <v>0</v>
      </c>
      <c r="I65" s="113">
        <v>0</v>
      </c>
      <c r="J65" s="113">
        <v>0</v>
      </c>
      <c r="K65" s="113">
        <v>0</v>
      </c>
      <c r="L65" s="113">
        <v>0</v>
      </c>
      <c r="M65" s="113">
        <v>0</v>
      </c>
      <c r="N65" s="113">
        <v>0</v>
      </c>
      <c r="O65" s="12" t="s">
        <v>554</v>
      </c>
      <c r="P65" s="17" t="s">
        <v>951</v>
      </c>
    </row>
    <row r="66" spans="1:16" x14ac:dyDescent="0.3">
      <c r="A66" s="5"/>
      <c r="B66" s="4"/>
      <c r="O66" s="12" t="s">
        <v>554</v>
      </c>
      <c r="P66" s="17"/>
    </row>
    <row r="67" spans="1:16" x14ac:dyDescent="0.3">
      <c r="A67" s="5"/>
      <c r="B67" s="4"/>
      <c r="D67" s="24" t="s">
        <v>856</v>
      </c>
      <c r="E67" s="68">
        <f t="shared" ref="E67:N67" si="17">YearForCollection</f>
        <v>2025</v>
      </c>
      <c r="F67" s="68">
        <f t="shared" si="17"/>
        <v>2025</v>
      </c>
      <c r="G67" s="68">
        <f t="shared" si="17"/>
        <v>2025</v>
      </c>
      <c r="H67" s="68">
        <f t="shared" si="17"/>
        <v>2025</v>
      </c>
      <c r="I67" s="68">
        <f t="shared" si="17"/>
        <v>2025</v>
      </c>
      <c r="J67" s="68">
        <f t="shared" si="17"/>
        <v>2025</v>
      </c>
      <c r="K67" s="68">
        <f t="shared" si="17"/>
        <v>2025</v>
      </c>
      <c r="L67" s="68">
        <f t="shared" si="17"/>
        <v>2025</v>
      </c>
      <c r="M67" s="68">
        <f t="shared" si="17"/>
        <v>2025</v>
      </c>
      <c r="N67" s="68">
        <f t="shared" si="17"/>
        <v>2025</v>
      </c>
      <c r="O67" s="12" t="s">
        <v>554</v>
      </c>
      <c r="P67" s="17"/>
    </row>
    <row r="68" spans="1:16" x14ac:dyDescent="0.3">
      <c r="A68" s="5"/>
      <c r="B68" s="4"/>
      <c r="O68" s="12" t="s">
        <v>554</v>
      </c>
      <c r="P68" s="17"/>
    </row>
    <row r="69" spans="1:16" x14ac:dyDescent="0.3">
      <c r="A69" s="5"/>
      <c r="B69" s="3" t="str">
        <f>IsoCountryCode&amp;":  "&amp;P69</f>
        <v>CN:  Capacity utilization ratio</v>
      </c>
      <c r="C69" s="3" t="s">
        <v>883</v>
      </c>
      <c r="D69" s="99">
        <f t="shared" ref="D69:N69" si="18">IF(D70=0,IF(AND(D61=0,D60=0),0,D61/D60*100),"Error")</f>
        <v>0</v>
      </c>
      <c r="E69" s="99">
        <f t="shared" si="18"/>
        <v>0</v>
      </c>
      <c r="F69" s="99">
        <f t="shared" si="18"/>
        <v>0</v>
      </c>
      <c r="G69" s="99">
        <f t="shared" si="18"/>
        <v>0</v>
      </c>
      <c r="H69" s="99">
        <f t="shared" si="18"/>
        <v>0</v>
      </c>
      <c r="I69" s="99">
        <f t="shared" si="18"/>
        <v>0</v>
      </c>
      <c r="J69" s="99">
        <f t="shared" si="18"/>
        <v>0</v>
      </c>
      <c r="K69" s="99">
        <f t="shared" si="18"/>
        <v>0</v>
      </c>
      <c r="L69" s="99">
        <f t="shared" si="18"/>
        <v>0</v>
      </c>
      <c r="M69" s="99">
        <f t="shared" si="18"/>
        <v>0</v>
      </c>
      <c r="N69" s="99">
        <f t="shared" si="18"/>
        <v>0</v>
      </c>
      <c r="O69" s="12" t="s">
        <v>554</v>
      </c>
      <c r="P69" s="17" t="s">
        <v>885</v>
      </c>
    </row>
    <row r="70" spans="1:16" x14ac:dyDescent="0.3">
      <c r="A70" s="5"/>
      <c r="B70" s="2" t="str">
        <f>CONCATENATE("Flag:  ",B69)</f>
        <v>Flag:  CN:  Capacity utilization ratio</v>
      </c>
      <c r="C70" s="3" t="s">
        <v>886</v>
      </c>
      <c r="D70" s="100">
        <f>IF(SUM(E70:N70)&gt;0,1,0)</f>
        <v>0</v>
      </c>
      <c r="E70" s="100">
        <f t="shared" ref="E70:N70" si="19">IF(AND(E61=0,E60=0),0,IF(AND(E60=0,E61&gt;0),1,IF((E61/E60-1)&gt;=0.05,1,0)))</f>
        <v>0</v>
      </c>
      <c r="F70" s="100">
        <f t="shared" si="19"/>
        <v>0</v>
      </c>
      <c r="G70" s="100">
        <f t="shared" si="19"/>
        <v>0</v>
      </c>
      <c r="H70" s="100">
        <f t="shared" si="19"/>
        <v>0</v>
      </c>
      <c r="I70" s="100">
        <f t="shared" si="19"/>
        <v>0</v>
      </c>
      <c r="J70" s="100">
        <f t="shared" si="19"/>
        <v>0</v>
      </c>
      <c r="K70" s="100">
        <f t="shared" si="19"/>
        <v>0</v>
      </c>
      <c r="L70" s="100">
        <f t="shared" si="19"/>
        <v>0</v>
      </c>
      <c r="M70" s="100">
        <f t="shared" si="19"/>
        <v>0</v>
      </c>
      <c r="N70" s="100">
        <f t="shared" si="19"/>
        <v>0</v>
      </c>
      <c r="O70" s="12" t="s">
        <v>554</v>
      </c>
      <c r="P70" s="17" t="s">
        <v>952</v>
      </c>
    </row>
    <row r="71" spans="1:16" x14ac:dyDescent="0.3">
      <c r="A71" s="5"/>
      <c r="B71" s="3" t="str">
        <f>IsoCountryCode&amp;":  "&amp;P71</f>
        <v>CN:  Exports to the United States unit value</v>
      </c>
      <c r="C71" s="3" t="str">
        <f>AUVsIn</f>
        <v>dollars per pound</v>
      </c>
      <c r="D71" s="101">
        <f t="shared" ref="D71:N71" si="20">IF(AND(D62=0,D63=0),0,IF(D72&lt;1,(D63*AUVMultiple)/D62,"Missing data"))</f>
        <v>0</v>
      </c>
      <c r="E71" s="101">
        <f t="shared" si="20"/>
        <v>0</v>
      </c>
      <c r="F71" s="101">
        <f t="shared" si="20"/>
        <v>0</v>
      </c>
      <c r="G71" s="101">
        <f t="shared" si="20"/>
        <v>0</v>
      </c>
      <c r="H71" s="101">
        <f t="shared" si="20"/>
        <v>0</v>
      </c>
      <c r="I71" s="101">
        <f t="shared" si="20"/>
        <v>0</v>
      </c>
      <c r="J71" s="101">
        <f t="shared" si="20"/>
        <v>0</v>
      </c>
      <c r="K71" s="101">
        <f t="shared" si="20"/>
        <v>0</v>
      </c>
      <c r="L71" s="101">
        <f t="shared" si="20"/>
        <v>0</v>
      </c>
      <c r="M71" s="101">
        <f t="shared" si="20"/>
        <v>0</v>
      </c>
      <c r="N71" s="101">
        <f t="shared" si="20"/>
        <v>0</v>
      </c>
      <c r="O71" s="12" t="s">
        <v>554</v>
      </c>
      <c r="P71" s="17" t="s">
        <v>953</v>
      </c>
    </row>
    <row r="72" spans="1:16" x14ac:dyDescent="0.3">
      <c r="A72" s="5"/>
      <c r="B72" s="6" t="str">
        <f>CONCATENATE("Flag:  ",B71)</f>
        <v>Flag:  CN:  Exports to the United States unit value</v>
      </c>
      <c r="C72" s="3" t="s">
        <v>886</v>
      </c>
      <c r="D72" s="100">
        <f>IF(SUM(E72:N72)&gt;0,1,0)</f>
        <v>0</v>
      </c>
      <c r="E72" s="100">
        <f t="shared" ref="E72:N72" si="21">IF(AND(E62=0,E63=0),0,IF(AND(E62&lt;&gt;0,E63&lt;&gt;0),0,1))</f>
        <v>0</v>
      </c>
      <c r="F72" s="100">
        <f t="shared" si="21"/>
        <v>0</v>
      </c>
      <c r="G72" s="100">
        <f t="shared" si="21"/>
        <v>0</v>
      </c>
      <c r="H72" s="100">
        <f t="shared" si="21"/>
        <v>0</v>
      </c>
      <c r="I72" s="100">
        <f t="shared" si="21"/>
        <v>0</v>
      </c>
      <c r="J72" s="100">
        <f t="shared" si="21"/>
        <v>0</v>
      </c>
      <c r="K72" s="100">
        <f t="shared" si="21"/>
        <v>0</v>
      </c>
      <c r="L72" s="100">
        <f t="shared" si="21"/>
        <v>0</v>
      </c>
      <c r="M72" s="100">
        <f t="shared" si="21"/>
        <v>0</v>
      </c>
      <c r="N72" s="100">
        <f t="shared" si="21"/>
        <v>0</v>
      </c>
      <c r="O72" s="12" t="s">
        <v>554</v>
      </c>
      <c r="P72" s="17" t="s">
        <v>954</v>
      </c>
    </row>
    <row r="73" spans="1:16" x14ac:dyDescent="0.3">
      <c r="O73" s="12" t="s">
        <v>554</v>
      </c>
      <c r="P73" s="17"/>
    </row>
    <row r="74" spans="1:16" x14ac:dyDescent="0.3">
      <c r="B74" s="7"/>
      <c r="O74" s="12" t="s">
        <v>554</v>
      </c>
    </row>
    <row r="75" spans="1:16" x14ac:dyDescent="0.3">
      <c r="B75" s="7"/>
      <c r="O75" s="12" t="s">
        <v>554</v>
      </c>
    </row>
    <row r="76" spans="1:16" ht="25.8" x14ac:dyDescent="0.5">
      <c r="A76" s="116"/>
      <c r="B76" s="116"/>
      <c r="C76" s="116"/>
      <c r="D76" s="116"/>
      <c r="E76" s="117" t="s">
        <v>18</v>
      </c>
      <c r="F76" s="117"/>
      <c r="G76" s="116"/>
      <c r="H76" s="116"/>
      <c r="I76" s="116"/>
      <c r="J76" s="116"/>
      <c r="K76" s="116"/>
      <c r="L76" s="116"/>
      <c r="M76" s="116"/>
      <c r="N76" s="116"/>
      <c r="O76" s="12" t="s">
        <v>554</v>
      </c>
    </row>
    <row r="77" spans="1:16" x14ac:dyDescent="0.3">
      <c r="B77" s="76"/>
      <c r="O77" s="12" t="s">
        <v>554</v>
      </c>
    </row>
    <row r="78" spans="1:16" x14ac:dyDescent="0.3">
      <c r="A78" s="13"/>
      <c r="B78" s="14" t="s">
        <v>955</v>
      </c>
      <c r="C78" s="13"/>
      <c r="D78" s="13"/>
      <c r="E78" s="13"/>
      <c r="F78" s="13"/>
      <c r="G78" s="13"/>
      <c r="H78" s="13"/>
      <c r="I78" s="13"/>
      <c r="J78" s="13"/>
      <c r="K78" s="13"/>
      <c r="L78" s="13"/>
      <c r="M78" s="13"/>
      <c r="N78" s="13"/>
      <c r="O78" s="12" t="s">
        <v>554</v>
      </c>
    </row>
    <row r="79" spans="1:16" x14ac:dyDescent="0.3">
      <c r="B79" s="7"/>
      <c r="O79" s="12" t="s">
        <v>554</v>
      </c>
    </row>
    <row r="80" spans="1:16" x14ac:dyDescent="0.3">
      <c r="D80" s="69" t="s">
        <v>856</v>
      </c>
      <c r="O80" s="12" t="s">
        <v>554</v>
      </c>
    </row>
    <row r="81" spans="2:15" x14ac:dyDescent="0.3">
      <c r="D81" s="5" t="s">
        <v>857</v>
      </c>
      <c r="E81" s="5" t="s">
        <v>918</v>
      </c>
      <c r="O81" s="12" t="s">
        <v>554</v>
      </c>
    </row>
    <row r="82" spans="2:15" x14ac:dyDescent="0.3">
      <c r="B82" s="4" t="s">
        <v>869</v>
      </c>
      <c r="C82" s="4" t="s">
        <v>870</v>
      </c>
      <c r="D82" s="4" t="s">
        <v>871</v>
      </c>
      <c r="E82" s="4" t="s">
        <v>919</v>
      </c>
      <c r="O82" s="12" t="s">
        <v>554</v>
      </c>
    </row>
    <row r="83" spans="2:15" x14ac:dyDescent="0.3">
      <c r="O83" s="12" t="s">
        <v>554</v>
      </c>
    </row>
    <row r="84" spans="2:15" x14ac:dyDescent="0.3">
      <c r="B84" s="20" t="str">
        <f t="shared" ref="B84:B89" si="22">B33</f>
        <v>CN:  U.S. imports quantity</v>
      </c>
      <c r="C84" s="3" t="str">
        <f>QuantitiesIn</f>
        <v>pounds</v>
      </c>
      <c r="D84" s="115" t="str">
        <f t="shared" ref="D84:D89" si="23">IF(F84=1,D33,"Redacted")</f>
        <v>Redacted</v>
      </c>
      <c r="E84" s="1" t="s">
        <v>12</v>
      </c>
      <c r="F84" s="17">
        <f>IF(E84="Yes",1,0)</f>
        <v>0</v>
      </c>
      <c r="O84" s="12" t="s">
        <v>554</v>
      </c>
    </row>
    <row r="85" spans="2:15" x14ac:dyDescent="0.3">
      <c r="B85" s="20" t="str">
        <f t="shared" si="22"/>
        <v>CN:  U.S. imports value</v>
      </c>
      <c r="C85" s="3" t="str">
        <f>ValuesIn</f>
        <v>dollars</v>
      </c>
      <c r="D85" s="115" t="str">
        <f t="shared" si="23"/>
        <v>Redacted</v>
      </c>
      <c r="E85" s="1" t="s">
        <v>12</v>
      </c>
      <c r="F85" s="17">
        <f t="shared" ref="F85:F89" si="24">IF(E85="Yes",1,0)</f>
        <v>0</v>
      </c>
      <c r="O85" s="12" t="s">
        <v>554</v>
      </c>
    </row>
    <row r="86" spans="2:15" x14ac:dyDescent="0.3">
      <c r="B86" s="20" t="str">
        <f t="shared" si="22"/>
        <v>CN:  Commercial U.S. shipments quantity</v>
      </c>
      <c r="C86" s="3" t="str">
        <f>QuantitiesIn</f>
        <v>pounds</v>
      </c>
      <c r="D86" s="115" t="str">
        <f t="shared" si="23"/>
        <v>Redacted</v>
      </c>
      <c r="E86" s="1" t="s">
        <v>12</v>
      </c>
      <c r="F86" s="17">
        <f t="shared" si="24"/>
        <v>0</v>
      </c>
      <c r="O86" s="12" t="s">
        <v>554</v>
      </c>
    </row>
    <row r="87" spans="2:15" x14ac:dyDescent="0.3">
      <c r="B87" s="20" t="str">
        <f t="shared" si="22"/>
        <v>CN:  Commercial U.S. shipments value</v>
      </c>
      <c r="C87" s="3" t="str">
        <f>ValuesIn</f>
        <v>dollars</v>
      </c>
      <c r="D87" s="115" t="str">
        <f t="shared" si="23"/>
        <v>Redacted</v>
      </c>
      <c r="E87" s="1" t="s">
        <v>12</v>
      </c>
      <c r="F87" s="17">
        <f t="shared" si="24"/>
        <v>0</v>
      </c>
      <c r="O87" s="12" t="s">
        <v>554</v>
      </c>
    </row>
    <row r="88" spans="2:15" x14ac:dyDescent="0.3">
      <c r="B88" s="20" t="str">
        <f t="shared" si="22"/>
        <v>CN:  IC/TR in the U.S. quantity</v>
      </c>
      <c r="C88" s="3" t="str">
        <f>QuantitiesIn</f>
        <v>pounds</v>
      </c>
      <c r="D88" s="115" t="str">
        <f t="shared" si="23"/>
        <v>Redacted</v>
      </c>
      <c r="E88" s="1" t="s">
        <v>12</v>
      </c>
      <c r="F88" s="17">
        <f t="shared" si="24"/>
        <v>0</v>
      </c>
      <c r="O88" s="12" t="s">
        <v>554</v>
      </c>
    </row>
    <row r="89" spans="2:15" x14ac:dyDescent="0.3">
      <c r="B89" s="20" t="str">
        <f t="shared" si="22"/>
        <v>CN:  IC/TR in the U.S. value</v>
      </c>
      <c r="C89" s="3" t="str">
        <f>ValuesIn</f>
        <v>dollars</v>
      </c>
      <c r="D89" s="115" t="str">
        <f t="shared" si="23"/>
        <v>Redacted</v>
      </c>
      <c r="E89" s="1" t="s">
        <v>12</v>
      </c>
      <c r="F89" s="17">
        <f t="shared" si="24"/>
        <v>0</v>
      </c>
      <c r="O89" s="12" t="s">
        <v>554</v>
      </c>
    </row>
    <row r="90" spans="2:15" x14ac:dyDescent="0.3">
      <c r="F90" s="17"/>
      <c r="O90" s="12" t="s">
        <v>554</v>
      </c>
    </row>
    <row r="91" spans="2:15" x14ac:dyDescent="0.3">
      <c r="B91" s="19" t="str">
        <f t="shared" ref="B91:B100" si="25">B43</f>
        <v xml:space="preserve">CN:  US imports unit value </v>
      </c>
      <c r="C91" s="3" t="str">
        <f>AUVsIn</f>
        <v>dollars per pound</v>
      </c>
      <c r="D91" s="106" t="str">
        <f t="shared" ref="D91:D100" si="26">IF(F91=1,D43,"Redacted")</f>
        <v>Redacted</v>
      </c>
      <c r="F91" s="17">
        <f>F84*F85</f>
        <v>0</v>
      </c>
      <c r="O91" s="12" t="s">
        <v>554</v>
      </c>
    </row>
    <row r="92" spans="2:15" x14ac:dyDescent="0.3">
      <c r="B92" s="6" t="str">
        <f t="shared" si="25"/>
        <v xml:space="preserve">Flag:  CN:  US imports unit value </v>
      </c>
      <c r="C92" s="3" t="s">
        <v>886</v>
      </c>
      <c r="D92" s="107" t="str">
        <f t="shared" si="26"/>
        <v>Redacted</v>
      </c>
      <c r="F92" s="17">
        <f>F91</f>
        <v>0</v>
      </c>
      <c r="O92" s="12" t="s">
        <v>554</v>
      </c>
    </row>
    <row r="93" spans="2:15" x14ac:dyDescent="0.3">
      <c r="B93" s="19" t="str">
        <f t="shared" si="25"/>
        <v>CN:  Commercial sales unit value</v>
      </c>
      <c r="C93" s="3" t="str">
        <f>AUVsIn</f>
        <v>dollars per pound</v>
      </c>
      <c r="D93" s="106" t="str">
        <f t="shared" si="26"/>
        <v>Redacted</v>
      </c>
      <c r="F93" s="17">
        <f>F86*F87</f>
        <v>0</v>
      </c>
      <c r="O93" s="12" t="s">
        <v>554</v>
      </c>
    </row>
    <row r="94" spans="2:15" x14ac:dyDescent="0.3">
      <c r="B94" s="6" t="str">
        <f t="shared" si="25"/>
        <v>Flag:  CN:  Commercial sales unit value</v>
      </c>
      <c r="C94" s="3" t="s">
        <v>886</v>
      </c>
      <c r="D94" s="107" t="str">
        <f t="shared" si="26"/>
        <v>Redacted</v>
      </c>
      <c r="F94" s="17">
        <f>F93</f>
        <v>0</v>
      </c>
      <c r="O94" s="12" t="s">
        <v>554</v>
      </c>
    </row>
    <row r="95" spans="2:15" x14ac:dyDescent="0.3">
      <c r="B95" s="19" t="str">
        <f t="shared" si="25"/>
        <v>CN:  IC/TR in the U.S. unit value</v>
      </c>
      <c r="C95" s="3" t="str">
        <f>AUVsIn</f>
        <v>dollars per pound</v>
      </c>
      <c r="D95" s="106" t="str">
        <f t="shared" si="26"/>
        <v>Redacted</v>
      </c>
      <c r="F95" s="17">
        <f>F88*F89</f>
        <v>0</v>
      </c>
      <c r="O95" s="12" t="s">
        <v>554</v>
      </c>
    </row>
    <row r="96" spans="2:15" x14ac:dyDescent="0.3">
      <c r="B96" s="6" t="str">
        <f t="shared" si="25"/>
        <v>Flag:  CN:  IC/TR in the U.S. unit value</v>
      </c>
      <c r="C96" s="3" t="s">
        <v>886</v>
      </c>
      <c r="D96" s="107" t="str">
        <f t="shared" si="26"/>
        <v>Redacted</v>
      </c>
      <c r="F96" s="17">
        <f>F95</f>
        <v>0</v>
      </c>
      <c r="O96" s="12" t="s">
        <v>554</v>
      </c>
    </row>
    <row r="97" spans="2:15" x14ac:dyDescent="0.3">
      <c r="B97" s="19" t="str">
        <f t="shared" si="25"/>
        <v>CN:  U.S. shipments quantity</v>
      </c>
      <c r="C97" s="3" t="str">
        <f>QuantitiesIn</f>
        <v>pounds</v>
      </c>
      <c r="D97" s="107" t="str">
        <f t="shared" si="26"/>
        <v>Redacted</v>
      </c>
      <c r="F97" s="17">
        <f>F86*F88</f>
        <v>0</v>
      </c>
      <c r="O97" s="12" t="s">
        <v>554</v>
      </c>
    </row>
    <row r="98" spans="2:15" x14ac:dyDescent="0.3">
      <c r="B98" s="19" t="str">
        <f t="shared" si="25"/>
        <v>CN:  U.S. shipments value</v>
      </c>
      <c r="C98" s="3" t="str">
        <f>ValuesIn</f>
        <v>dollars</v>
      </c>
      <c r="D98" s="107" t="str">
        <f t="shared" si="26"/>
        <v>Redacted</v>
      </c>
      <c r="F98" s="17">
        <f>F87*F89</f>
        <v>0</v>
      </c>
      <c r="O98" s="12" t="s">
        <v>554</v>
      </c>
    </row>
    <row r="99" spans="2:15" x14ac:dyDescent="0.3">
      <c r="B99" s="19" t="str">
        <f t="shared" si="25"/>
        <v>CN:  U.S. shipments unit value</v>
      </c>
      <c r="C99" s="3" t="str">
        <f>AUVsIn</f>
        <v>dollars per pound</v>
      </c>
      <c r="D99" s="106" t="str">
        <f t="shared" si="26"/>
        <v>Redacted</v>
      </c>
      <c r="F99" s="17">
        <f>F97*F98</f>
        <v>0</v>
      </c>
      <c r="O99" s="12" t="s">
        <v>554</v>
      </c>
    </row>
    <row r="100" spans="2:15" x14ac:dyDescent="0.3">
      <c r="B100" s="6" t="str">
        <f t="shared" si="25"/>
        <v>Flag:  CN:  U.S. shipments unit value</v>
      </c>
      <c r="C100" s="3" t="s">
        <v>886</v>
      </c>
      <c r="D100" s="107" t="str">
        <f t="shared" si="26"/>
        <v>Redacted</v>
      </c>
      <c r="F100" s="17">
        <f>F99</f>
        <v>0</v>
      </c>
      <c r="O100" s="12" t="s">
        <v>554</v>
      </c>
    </row>
    <row r="101" spans="2:15" x14ac:dyDescent="0.3">
      <c r="B101" s="7"/>
      <c r="F101" s="17"/>
      <c r="O101" s="12" t="s">
        <v>554</v>
      </c>
    </row>
    <row r="102" spans="2:15" x14ac:dyDescent="0.3">
      <c r="B102" s="7"/>
      <c r="D102" s="69" t="s">
        <v>856</v>
      </c>
      <c r="F102" s="17"/>
      <c r="O102" s="12" t="s">
        <v>554</v>
      </c>
    </row>
    <row r="103" spans="2:15" x14ac:dyDescent="0.3">
      <c r="D103" s="5" t="s">
        <v>857</v>
      </c>
      <c r="F103" s="17"/>
      <c r="O103" s="12" t="s">
        <v>554</v>
      </c>
    </row>
    <row r="104" spans="2:15" x14ac:dyDescent="0.3">
      <c r="B104" s="4" t="s">
        <v>869</v>
      </c>
      <c r="C104" s="4" t="s">
        <v>870</v>
      </c>
      <c r="D104" s="4" t="s">
        <v>871</v>
      </c>
      <c r="F104" s="17"/>
      <c r="O104" s="12" t="s">
        <v>554</v>
      </c>
    </row>
    <row r="105" spans="2:15" x14ac:dyDescent="0.3">
      <c r="F105" s="17"/>
      <c r="O105" s="12" t="s">
        <v>554</v>
      </c>
    </row>
    <row r="106" spans="2:15" x14ac:dyDescent="0.3">
      <c r="B106" s="7" t="str">
        <f>B60</f>
        <v>CN:  Capacity quantity</v>
      </c>
      <c r="C106" s="3" t="str">
        <f>QuantitiesIn</f>
        <v>pounds</v>
      </c>
      <c r="D106" s="115" t="str">
        <f>IF(F106=1,D60,"Redacted")</f>
        <v>Redacted</v>
      </c>
      <c r="E106" s="1" t="s">
        <v>12</v>
      </c>
      <c r="F106" s="17">
        <f>IF(E106="Yes",1,0)</f>
        <v>0</v>
      </c>
      <c r="O106" s="12" t="s">
        <v>554</v>
      </c>
    </row>
    <row r="107" spans="2:15" x14ac:dyDescent="0.3">
      <c r="B107" s="7" t="str">
        <f>B61</f>
        <v>CN:  Production quantity</v>
      </c>
      <c r="C107" s="3" t="str">
        <f>QuantitiesIn</f>
        <v>pounds</v>
      </c>
      <c r="D107" s="115" t="str">
        <f>IF(F107=1,D61,"Redacted")</f>
        <v>Redacted</v>
      </c>
      <c r="E107" s="1" t="s">
        <v>12</v>
      </c>
      <c r="F107" s="17">
        <f t="shared" ref="F107:F109" si="27">IF(E107="Yes",1,0)</f>
        <v>0</v>
      </c>
      <c r="O107" s="12" t="s">
        <v>554</v>
      </c>
    </row>
    <row r="108" spans="2:15" x14ac:dyDescent="0.3">
      <c r="B108" s="7" t="str">
        <f>B62</f>
        <v>CN:  Exports to the United States quantity</v>
      </c>
      <c r="C108" s="3" t="str">
        <f>QuantitiesIn</f>
        <v>pounds</v>
      </c>
      <c r="D108" s="115" t="str">
        <f>IF(F108=1,D62,"Redacted")</f>
        <v>Redacted</v>
      </c>
      <c r="E108" s="1" t="s">
        <v>12</v>
      </c>
      <c r="F108" s="17">
        <f t="shared" si="27"/>
        <v>0</v>
      </c>
      <c r="O108" s="12" t="s">
        <v>554</v>
      </c>
    </row>
    <row r="109" spans="2:15" x14ac:dyDescent="0.3">
      <c r="B109" s="7" t="str">
        <f>B63</f>
        <v>CN:  Exports to the United States value</v>
      </c>
      <c r="C109" s="3" t="str">
        <f>ValuesIn</f>
        <v>dollars</v>
      </c>
      <c r="D109" s="115" t="str">
        <f>IF(F109=1,D63,"Redacted")</f>
        <v>Redacted</v>
      </c>
      <c r="E109" s="1" t="s">
        <v>12</v>
      </c>
      <c r="F109" s="17">
        <f t="shared" si="27"/>
        <v>0</v>
      </c>
      <c r="O109" s="12" t="s">
        <v>554</v>
      </c>
    </row>
    <row r="110" spans="2:15" x14ac:dyDescent="0.3">
      <c r="B110" s="4"/>
      <c r="F110" s="17"/>
      <c r="O110" s="12" t="s">
        <v>554</v>
      </c>
    </row>
    <row r="111" spans="2:15" x14ac:dyDescent="0.3">
      <c r="B111" s="3" t="str">
        <f>B69</f>
        <v>CN:  Capacity utilization ratio</v>
      </c>
      <c r="C111" s="3" t="s">
        <v>883</v>
      </c>
      <c r="D111" s="109" t="str">
        <f>IF(F111=1,D69,"Redacted")</f>
        <v>Redacted</v>
      </c>
      <c r="F111" s="17">
        <f>F106*F107</f>
        <v>0</v>
      </c>
      <c r="O111" s="12" t="s">
        <v>554</v>
      </c>
    </row>
    <row r="112" spans="2:15" x14ac:dyDescent="0.3">
      <c r="B112" s="2" t="str">
        <f t="shared" ref="B112:B114" si="28">B70</f>
        <v>Flag:  CN:  Capacity utilization ratio</v>
      </c>
      <c r="C112" s="3" t="s">
        <v>886</v>
      </c>
      <c r="D112" s="107" t="str">
        <f>IF(F112=1,D72,"Redacted")</f>
        <v>Redacted</v>
      </c>
      <c r="F112" s="17">
        <f>F111</f>
        <v>0</v>
      </c>
      <c r="O112" s="12" t="s">
        <v>554</v>
      </c>
    </row>
    <row r="113" spans="1:15" x14ac:dyDescent="0.3">
      <c r="B113" s="3" t="str">
        <f t="shared" si="28"/>
        <v>CN:  Exports to the United States unit value</v>
      </c>
      <c r="C113" s="3" t="str">
        <f>AUVsIn</f>
        <v>dollars per pound</v>
      </c>
      <c r="D113" s="106" t="str">
        <f>IF(F113=1,D71,"Redacted")</f>
        <v>Redacted</v>
      </c>
      <c r="F113" s="17">
        <f>F108*F109</f>
        <v>0</v>
      </c>
      <c r="O113" s="12" t="s">
        <v>554</v>
      </c>
    </row>
    <row r="114" spans="1:15" x14ac:dyDescent="0.3">
      <c r="B114" s="6" t="str">
        <f t="shared" si="28"/>
        <v>Flag:  CN:  Exports to the United States unit value</v>
      </c>
      <c r="C114" s="3" t="s">
        <v>886</v>
      </c>
      <c r="D114" s="107" t="str">
        <f>IF(F114=1,D72,"Redacted")</f>
        <v>Redacted</v>
      </c>
      <c r="F114" s="17">
        <f>F113</f>
        <v>0</v>
      </c>
      <c r="O114" s="12" t="s">
        <v>554</v>
      </c>
    </row>
    <row r="115" spans="1:15" x14ac:dyDescent="0.3">
      <c r="B115" s="7"/>
      <c r="O115" s="12" t="s">
        <v>554</v>
      </c>
    </row>
    <row r="116" spans="1:15" x14ac:dyDescent="0.3">
      <c r="B116" s="7"/>
      <c r="O116" s="12" t="s">
        <v>554</v>
      </c>
    </row>
    <row r="117" spans="1:15" x14ac:dyDescent="0.3">
      <c r="B117" s="7" t="s">
        <v>920</v>
      </c>
      <c r="O117" s="12" t="s">
        <v>554</v>
      </c>
    </row>
    <row r="118" spans="1:15" x14ac:dyDescent="0.3">
      <c r="B118" s="7"/>
      <c r="O118" s="12" t="s">
        <v>554</v>
      </c>
    </row>
    <row r="119" spans="1:15" x14ac:dyDescent="0.3">
      <c r="B119" s="7"/>
      <c r="O119" s="12" t="s">
        <v>554</v>
      </c>
    </row>
    <row r="120" spans="1:15" x14ac:dyDescent="0.3">
      <c r="B120" s="7"/>
      <c r="O120" s="12" t="s">
        <v>554</v>
      </c>
    </row>
    <row r="121" spans="1:15" x14ac:dyDescent="0.3">
      <c r="B121" s="7"/>
      <c r="O121" s="12" t="s">
        <v>554</v>
      </c>
    </row>
    <row r="122" spans="1:15" x14ac:dyDescent="0.3">
      <c r="B122" s="7"/>
      <c r="O122" s="12" t="s">
        <v>554</v>
      </c>
    </row>
    <row r="123" spans="1:15" x14ac:dyDescent="0.3">
      <c r="B123" s="7"/>
      <c r="O123" s="12" t="s">
        <v>554</v>
      </c>
    </row>
    <row r="124" spans="1:15" x14ac:dyDescent="0.3">
      <c r="A124" s="12" t="s">
        <v>554</v>
      </c>
      <c r="B124" s="12" t="s">
        <v>554</v>
      </c>
      <c r="C124" s="12" t="s">
        <v>554</v>
      </c>
      <c r="D124" s="12" t="s">
        <v>554</v>
      </c>
      <c r="E124" s="12" t="s">
        <v>554</v>
      </c>
      <c r="F124" s="12" t="s">
        <v>554</v>
      </c>
      <c r="G124" s="12" t="s">
        <v>554</v>
      </c>
      <c r="H124" s="12" t="s">
        <v>554</v>
      </c>
      <c r="I124" s="12" t="s">
        <v>554</v>
      </c>
      <c r="J124" s="12" t="s">
        <v>554</v>
      </c>
      <c r="K124" s="12" t="s">
        <v>554</v>
      </c>
      <c r="L124" s="12" t="s">
        <v>554</v>
      </c>
      <c r="M124" s="12" t="s">
        <v>554</v>
      </c>
      <c r="N124" s="12" t="s">
        <v>554</v>
      </c>
      <c r="O124" s="12" t="s">
        <v>554</v>
      </c>
    </row>
    <row r="834" spans="1:4" x14ac:dyDescent="0.3">
      <c r="A834" s="3" t="s">
        <v>921</v>
      </c>
    </row>
    <row r="835" spans="1:4" x14ac:dyDescent="0.3">
      <c r="D835" s="3" t="s">
        <v>922</v>
      </c>
    </row>
    <row r="836" spans="1:4" x14ac:dyDescent="0.3">
      <c r="D836" s="3" t="s">
        <v>922</v>
      </c>
    </row>
    <row r="837" spans="1:4" x14ac:dyDescent="0.3">
      <c r="D837" s="3" t="s">
        <v>922</v>
      </c>
    </row>
  </sheetData>
  <sheetProtection algorithmName="SHA-512" hashValue="FLAtZ4ZjHYfREHx+NVzUcZYZtKXQW1793OgphszyIy6hV3AVQ/NUmlwBn089KMY4nmTVQzXSHg4ffSWOqF/E3g==" saltValue="Zb/jHw6moUUcssZV/3WCXA==" spinCount="100000" sheet="1" objects="1" scenarios="1"/>
  <phoneticPr fontId="4" type="noConversion"/>
  <conditionalFormatting sqref="D91">
    <cfRule type="cellIs" dxfId="31" priority="50" operator="equal">
      <formula>"Missing data"</formula>
    </cfRule>
  </conditionalFormatting>
  <conditionalFormatting sqref="D92">
    <cfRule type="cellIs" dxfId="30" priority="1" operator="equal">
      <formula>"Redacted"</formula>
    </cfRule>
    <cfRule type="cellIs" dxfId="29" priority="2" operator="greaterThan">
      <formula>0</formula>
    </cfRule>
  </conditionalFormatting>
  <conditionalFormatting sqref="D93">
    <cfRule type="cellIs" dxfId="28" priority="41" operator="equal">
      <formula>"Missing data"</formula>
    </cfRule>
  </conditionalFormatting>
  <conditionalFormatting sqref="D94">
    <cfRule type="cellIs" dxfId="27" priority="3" operator="equal">
      <formula>"Redacted"</formula>
    </cfRule>
    <cfRule type="cellIs" dxfId="26" priority="4" operator="greaterThan">
      <formula>0</formula>
    </cfRule>
  </conditionalFormatting>
  <conditionalFormatting sqref="D95">
    <cfRule type="cellIs" dxfId="25" priority="39" operator="equal">
      <formula>"Missing data"</formula>
    </cfRule>
  </conditionalFormatting>
  <conditionalFormatting sqref="D96">
    <cfRule type="cellIs" dxfId="24" priority="5" operator="equal">
      <formula>"Redacted"</formula>
    </cfRule>
    <cfRule type="cellIs" dxfId="23" priority="6" operator="greaterThan">
      <formula>0</formula>
    </cfRule>
  </conditionalFormatting>
  <conditionalFormatting sqref="D99">
    <cfRule type="cellIs" dxfId="22" priority="37" operator="equal">
      <formula>"Missing data"</formula>
    </cfRule>
  </conditionalFormatting>
  <conditionalFormatting sqref="D100">
    <cfRule type="cellIs" dxfId="21" priority="7" operator="equal">
      <formula>"Redacted"</formula>
    </cfRule>
    <cfRule type="cellIs" dxfId="20" priority="8" operator="greaterThan">
      <formula>0</formula>
    </cfRule>
  </conditionalFormatting>
  <conditionalFormatting sqref="D111">
    <cfRule type="cellIs" dxfId="19" priority="27" operator="equal">
      <formula>"Error"</formula>
    </cfRule>
    <cfRule type="cellIs" dxfId="18" priority="28" operator="greaterThan">
      <formula>100</formula>
    </cfRule>
  </conditionalFormatting>
  <conditionalFormatting sqref="D112">
    <cfRule type="cellIs" dxfId="17" priority="11" operator="equal">
      <formula>"Redacted"</formula>
    </cfRule>
    <cfRule type="cellIs" dxfId="16" priority="12" operator="greaterThan">
      <formula>0</formula>
    </cfRule>
  </conditionalFormatting>
  <conditionalFormatting sqref="D113">
    <cfRule type="cellIs" dxfId="15" priority="30" operator="equal">
      <formula>"Missing data"</formula>
    </cfRule>
  </conditionalFormatting>
  <conditionalFormatting sqref="D114">
    <cfRule type="cellIs" dxfId="14" priority="9" operator="equal">
      <formula>"Redacted"</formula>
    </cfRule>
    <cfRule type="cellIs" dxfId="13" priority="10" operator="greaterThan">
      <formula>0</formula>
    </cfRule>
  </conditionalFormatting>
  <conditionalFormatting sqref="D43:N43">
    <cfRule type="cellIs" dxfId="12" priority="20" operator="equal">
      <formula>"Missing data"</formula>
    </cfRule>
  </conditionalFormatting>
  <conditionalFormatting sqref="D44:N44">
    <cfRule type="cellIs" dxfId="11" priority="19" operator="greaterThan">
      <formula>0</formula>
    </cfRule>
  </conditionalFormatting>
  <conditionalFormatting sqref="D45:N45">
    <cfRule type="cellIs" dxfId="10" priority="18" operator="equal">
      <formula>"Missing data"</formula>
    </cfRule>
  </conditionalFormatting>
  <conditionalFormatting sqref="D46:N46">
    <cfRule type="cellIs" dxfId="9" priority="17" operator="greaterThan">
      <formula>0</formula>
    </cfRule>
  </conditionalFormatting>
  <conditionalFormatting sqref="D47:N47">
    <cfRule type="cellIs" dxfId="8" priority="16" operator="equal">
      <formula>"Missing data"</formula>
    </cfRule>
  </conditionalFormatting>
  <conditionalFormatting sqref="D48:N48">
    <cfRule type="cellIs" dxfId="7" priority="15" operator="greaterThan">
      <formula>0</formula>
    </cfRule>
  </conditionalFormatting>
  <conditionalFormatting sqref="D51:N51">
    <cfRule type="cellIs" dxfId="6" priority="14" operator="equal">
      <formula>"Missing data"</formula>
    </cfRule>
  </conditionalFormatting>
  <conditionalFormatting sqref="D52:N52">
    <cfRule type="cellIs" dxfId="5" priority="13" operator="greaterThan">
      <formula>0</formula>
    </cfRule>
  </conditionalFormatting>
  <conditionalFormatting sqref="D69:N69">
    <cfRule type="cellIs" dxfId="4" priority="24" operator="equal">
      <formula>"Error"</formula>
    </cfRule>
    <cfRule type="cellIs" dxfId="3" priority="25" operator="greaterThan">
      <formula>100</formula>
    </cfRule>
  </conditionalFormatting>
  <conditionalFormatting sqref="D70:N70">
    <cfRule type="cellIs" dxfId="2" priority="23" operator="greaterThan">
      <formula>0</formula>
    </cfRule>
  </conditionalFormatting>
  <conditionalFormatting sqref="D71:N71">
    <cfRule type="cellIs" dxfId="1" priority="22" operator="equal">
      <formula>"Missing data"</formula>
    </cfRule>
  </conditionalFormatting>
  <conditionalFormatting sqref="D72:N72">
    <cfRule type="cellIs" dxfId="0" priority="21" operator="greaterThan">
      <formula>0</formula>
    </cfRule>
  </conditionalFormatting>
  <dataValidations count="1">
    <dataValidation type="list" allowBlank="1" showInputMessage="1" showErrorMessage="1" sqref="C10" xr:uid="{F6AF17FC-A631-4453-9318-45A30B70D3CE}">
      <formula1>CountryList</formula1>
    </dataValidation>
  </dataValidations>
  <pageMargins left="0.7" right="0.7" top="0.75" bottom="0.75" header="0.3" footer="0.3"/>
  <pageSetup scale="45" fitToHeight="0" orientation="landscape" r:id="rId1"/>
  <headerFooter>
    <oddFooter>&amp;LImporter/Foreign producer data&amp;C&amp;F&amp;R&amp;D &amp;T</oddFooter>
  </headerFooter>
  <rowBreaks count="1" manualBreakCount="1">
    <brk id="75" max="13" man="1"/>
  </rowBreaks>
  <ignoredErrors>
    <ignoredError sqref="D51:D52 D45:D48 C35:C38 C34 C43:D43 B44:B48 E45:L48 D44:L44 M51:N51 M45:N48 C40 B49:B52 D71:D72 B70 B72 B71 B73 F92:F98 C85:C90 D112:G113" formula="1"/>
    <ignoredError sqref="D33 D60:D63 E41:N41 E67:N67 E29:N29 E56:N56 C15:C24 D84:D89 D107 D109 D108 F108 D106 F106 F107 F109" unlockedFormula="1"/>
    <ignoredError sqref="D34:D38" formula="1" unlocked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C2E0EA01-B69C-4F7E-AA0D-63995E014857}">
          <x14:formula1>
            <xm:f>'#1,2,3'!$E$15:$E$16</xm:f>
          </x14:formula1>
          <xm:sqref>E84:E89 E106:E109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B1329D9601EFE48B995E9042C418039" ma:contentTypeVersion="18" ma:contentTypeDescription="Create a new document." ma:contentTypeScope="" ma:versionID="a96873844f51f935fa192411217f0d48">
  <xsd:schema xmlns:xsd="http://www.w3.org/2001/XMLSchema" xmlns:xs="http://www.w3.org/2001/XMLSchema" xmlns:p="http://schemas.microsoft.com/office/2006/metadata/properties" xmlns:ns2="21ad3aa3-50eb-44b8-a242-f088d02bd359" xmlns:ns3="2ae4f321-0689-4776-afce-f100d78bde0c" targetNamespace="http://schemas.microsoft.com/office/2006/metadata/properties" ma:root="true" ma:fieldsID="3f35efe2528a813736d4fd6f8f2f55af" ns2:_="" ns3:_="">
    <xsd:import namespace="21ad3aa3-50eb-44b8-a242-f088d02bd359"/>
    <xsd:import namespace="2ae4f321-0689-4776-afce-f100d78bde0c"/>
    <xsd:element name="properties">
      <xsd:complexType>
        <xsd:sequence>
          <xsd:element name="documentManagement">
            <xsd:complexType>
              <xsd:all>
                <xsd:element ref="ns2:zlat" minOccurs="0"/>
                <xsd:element ref="ns2:_x0075_sw4" minOccurs="0"/>
                <xsd:element ref="ns2:qrjp" minOccurs="0"/>
                <xsd:element ref="ns2:h7n2" minOccurs="0"/>
                <xsd:element ref="ns3:SharedWithUsers" minOccurs="0"/>
                <xsd:element ref="ns3:SharedWithDetails" minOccurs="0"/>
                <xsd:element ref="ns2:xggu" minOccurs="0"/>
                <xsd:element ref="ns2:MediaServiceMetadata" minOccurs="0"/>
                <xsd:element ref="ns2:MediaServiceFastMetadata" minOccurs="0"/>
                <xsd:element ref="ns2:MediaServiceDateTaken" minOccurs="0"/>
                <xsd:element ref="ns2:MediaLengthInSeconds" minOccurs="0"/>
                <xsd:element ref="ns2:Dat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ad3aa3-50eb-44b8-a242-f088d02bd359" elementFormDefault="qualified">
    <xsd:import namespace="http://schemas.microsoft.com/office/2006/documentManagement/types"/>
    <xsd:import namespace="http://schemas.microsoft.com/office/infopath/2007/PartnerControls"/>
    <xsd:element name="zlat" ma:index="8" nillable="true" ma:displayName="Person or Group" ma:list="UserInfo" ma:internalName="zlat">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x0075_sw4" ma:index="9" nillable="true" ma:displayName="Person or Group" ma:list="UserInfo" ma:internalName="_x0075_sw4">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qrjp" ma:index="10" nillable="true" ma:displayName="Person or Group" ma:list="UserInfo" ma:internalName="qrjp">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7n2" ma:index="11" nillable="true" ma:displayName="Person or Group" ma:list="UserInfo" ma:internalName="h7n2">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xggu" ma:index="14" nillable="true" ma:displayName="Person or Group" ma:list="UserInfo" ma:internalName="xggu">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Date" ma:index="19" nillable="true" ma:displayName="Date" ma:format="DateOnly" ma:internalName="Date">
      <xsd:simpleType>
        <xsd:restriction base="dms:DateTim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ae4f321-0689-4776-afce-f100d78bde0c"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xggu xmlns="21ad3aa3-50eb-44b8-a242-f088d02bd359">
      <UserInfo>
        <DisplayName/>
        <AccountId xsi:nil="true"/>
        <AccountType/>
      </UserInfo>
    </xggu>
    <zlat xmlns="21ad3aa3-50eb-44b8-a242-f088d02bd359">
      <UserInfo>
        <DisplayName/>
        <AccountId xsi:nil="true"/>
        <AccountType/>
      </UserInfo>
    </zlat>
    <qrjp xmlns="21ad3aa3-50eb-44b8-a242-f088d02bd359">
      <UserInfo>
        <DisplayName/>
        <AccountId xsi:nil="true"/>
        <AccountType/>
      </UserInfo>
    </qrjp>
    <h7n2 xmlns="21ad3aa3-50eb-44b8-a242-f088d02bd359">
      <UserInfo>
        <DisplayName/>
        <AccountId xsi:nil="true"/>
        <AccountType/>
      </UserInfo>
    </h7n2>
    <_x0075_sw4 xmlns="21ad3aa3-50eb-44b8-a242-f088d02bd359">
      <UserInfo>
        <DisplayName/>
        <AccountId xsi:nil="true"/>
        <AccountType/>
      </UserInfo>
    </_x0075_sw4>
    <Date xmlns="21ad3aa3-50eb-44b8-a242-f088d02bd359" xsi:nil="true"/>
    <SharedWithUsers xmlns="2ae4f321-0689-4776-afce-f100d78bde0c">
      <UserInfo>
        <DisplayName>Messer, Mary</DisplayName>
        <AccountId>55</AccountId>
        <AccountType/>
      </UserInfo>
    </SharedWithUsers>
  </documentManagement>
</p:properties>
</file>

<file path=customXml/itemProps1.xml><?xml version="1.0" encoding="utf-8"?>
<ds:datastoreItem xmlns:ds="http://schemas.openxmlformats.org/officeDocument/2006/customXml" ds:itemID="{7B31090E-05DA-4DA0-B8F9-D53C343AEDDA}">
  <ds:schemaRefs>
    <ds:schemaRef ds:uri="http://schemas.microsoft.com/sharepoint/v3/contenttype/forms"/>
  </ds:schemaRefs>
</ds:datastoreItem>
</file>

<file path=customXml/itemProps2.xml><?xml version="1.0" encoding="utf-8"?>
<ds:datastoreItem xmlns:ds="http://schemas.openxmlformats.org/officeDocument/2006/customXml" ds:itemID="{00AD8AB7-56C6-4AFE-8FE7-063A3C8563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ad3aa3-50eb-44b8-a242-f088d02bd359"/>
    <ds:schemaRef ds:uri="2ae4f321-0689-4776-afce-f100d78bde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9B15A42-4B1D-46B2-89CD-81C051B890D4}">
  <ds:schemaRefs>
    <ds:schemaRef ds:uri="http://schemas.microsoft.com/office/2006/metadata/properties"/>
    <ds:schemaRef ds:uri="http://schemas.microsoft.com/office/infopath/2007/PartnerControls"/>
    <ds:schemaRef ds:uri="21ad3aa3-50eb-44b8-a242-f088d02bd359"/>
    <ds:schemaRef ds:uri="2ae4f321-0689-4776-afce-f100d78bde0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25</vt:i4>
      </vt:variant>
    </vt:vector>
  </HeadingPairs>
  <TitlesOfParts>
    <vt:vector size="31" baseType="lpstr">
      <vt:lpstr>Instruction</vt:lpstr>
      <vt:lpstr>#1,2,3</vt:lpstr>
      <vt:lpstr>#5,6</vt:lpstr>
      <vt:lpstr>#7,8,13</vt:lpstr>
      <vt:lpstr>US#9</vt:lpstr>
      <vt:lpstr>CN#10,11</vt:lpstr>
      <vt:lpstr>AUVMultiple</vt:lpstr>
      <vt:lpstr>AUVsIn</vt:lpstr>
      <vt:lpstr>CountryList</vt:lpstr>
      <vt:lpstr>'CN#10,11'!CountryName</vt:lpstr>
      <vt:lpstr>CountryTable</vt:lpstr>
      <vt:lpstr>InvestigationNumber</vt:lpstr>
      <vt:lpstr>InvestigationPhase</vt:lpstr>
      <vt:lpstr>InvestigationTitle</vt:lpstr>
      <vt:lpstr>'CN#10,11'!IsoCountryCode</vt:lpstr>
      <vt:lpstr>Name_Counsel</vt:lpstr>
      <vt:lpstr>Name_InterestedParty</vt:lpstr>
      <vt:lpstr>'#1,2,3'!Print_Area</vt:lpstr>
      <vt:lpstr>'#5,6'!Print_Area</vt:lpstr>
      <vt:lpstr>'#7,8,13'!Print_Area</vt:lpstr>
      <vt:lpstr>'CN#10,11'!Print_Area</vt:lpstr>
      <vt:lpstr>Instruction!Print_Area</vt:lpstr>
      <vt:lpstr>'US#9'!Print_Area</vt:lpstr>
      <vt:lpstr>'#1,2,3'!Print_Titles</vt:lpstr>
      <vt:lpstr>'#5,6'!Print_Titles</vt:lpstr>
      <vt:lpstr>'#7,8,13'!Print_Titles</vt:lpstr>
      <vt:lpstr>'CN#10,11'!Print_Titles</vt:lpstr>
      <vt:lpstr>'US#9'!Print_Titles</vt:lpstr>
      <vt:lpstr>QuantitiesIn</vt:lpstr>
      <vt:lpstr>ValuesIn</vt:lpstr>
      <vt:lpstr>YearForCollection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Comly, Nathanael N.</dc:creator>
  <cp:keywords/>
  <dc:description/>
  <cp:lastModifiedBy>Lara, Kristina</cp:lastModifiedBy>
  <cp:revision/>
  <dcterms:created xsi:type="dcterms:W3CDTF">2021-09-23T10:40:19Z</dcterms:created>
  <dcterms:modified xsi:type="dcterms:W3CDTF">2026-06-08T20:49:17Z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0x0101006B1329D9601EFE48B995E9042C418039</vt:lpwstr>
  </property>
  <property fmtid="{D5CDD505-2E9C-101B-9397-08002B2CF9AE}" pid="3" name="dguy">
    <vt:lpwstr/>
  </property>
</Properties>
</file>